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调整格式后" sheetId="1" r:id="rId1"/>
  </sheets>
  <definedNames/>
  <calcPr fullCalcOnLoad="1"/>
</workbook>
</file>

<file path=xl/sharedStrings.xml><?xml version="1.0" encoding="utf-8"?>
<sst xmlns="http://schemas.openxmlformats.org/spreadsheetml/2006/main" count="87" uniqueCount="53">
  <si>
    <t>6月份淮南市数字城管系统各责任单位和专业部门考评得分统计表</t>
  </si>
  <si>
    <t>各县区政府（管委会）考评得分统计表</t>
  </si>
  <si>
    <t>序号</t>
  </si>
  <si>
    <t>部门名称</t>
  </si>
  <si>
    <t>应结案数</t>
  </si>
  <si>
    <t>未处理数</t>
  </si>
  <si>
    <t>结案数</t>
  </si>
  <si>
    <t>按时结案数</t>
  </si>
  <si>
    <t>超时结案数</t>
  </si>
  <si>
    <t>超时未结案数</t>
  </si>
  <si>
    <t>结案率</t>
  </si>
  <si>
    <t>按时结案率</t>
  </si>
  <si>
    <t>结案率得分</t>
  </si>
  <si>
    <t>工作量得分</t>
  </si>
  <si>
    <t>日常运行得分</t>
  </si>
  <si>
    <t>重点事项扣分</t>
  </si>
  <si>
    <t>总得分</t>
  </si>
  <si>
    <t>排名</t>
  </si>
  <si>
    <t>八公山区政府</t>
  </si>
  <si>
    <t>高新区（山南新区）管委会</t>
  </si>
  <si>
    <t>凤台县政府</t>
  </si>
  <si>
    <t>/</t>
  </si>
  <si>
    <t>田家庵区政府</t>
  </si>
  <si>
    <t>开发区管委会</t>
  </si>
  <si>
    <t>大通区政府</t>
  </si>
  <si>
    <t>寿县政府</t>
  </si>
  <si>
    <t>谢家集区政府</t>
  </si>
  <si>
    <t>毛集实验区管委会</t>
  </si>
  <si>
    <t>潘集区政府</t>
  </si>
  <si>
    <t>市直部门及企事业单位考评得分统计表</t>
  </si>
  <si>
    <t>市公安局</t>
  </si>
  <si>
    <t>市交通运输局</t>
  </si>
  <si>
    <t>市城管执法局</t>
  </si>
  <si>
    <t>淮南移动公司</t>
  </si>
  <si>
    <t>淮南电信公司</t>
  </si>
  <si>
    <t>淮南联通公司</t>
  </si>
  <si>
    <t>淮南中燃公司</t>
  </si>
  <si>
    <t>安广网络淮南分公司</t>
  </si>
  <si>
    <t>市教育体育局</t>
  </si>
  <si>
    <t>淮南首创水务公司</t>
  </si>
  <si>
    <t>市城乡建设局</t>
  </si>
  <si>
    <t>东华实业集团</t>
  </si>
  <si>
    <t>淮南供电公司</t>
  </si>
  <si>
    <t>市卫生健康委员会</t>
  </si>
  <si>
    <t>市住房保障和房产管理局</t>
  </si>
  <si>
    <t>淮南建设发展集团</t>
  </si>
  <si>
    <t>上海铁路局淮南西站</t>
  </si>
  <si>
    <t>市民政局</t>
  </si>
  <si>
    <t>合计</t>
  </si>
  <si>
    <t xml:space="preserve">备注：1、根据《淮南市远郊县区城市管理月度考评办法（试行）》（淮城办〔2016〕18号）文件规定对寿县、凤台县、潘集区、毛集实验区采取机动巡查方式进行考评,与淮河以南四区（管委会）统一排名站队。     </t>
  </si>
  <si>
    <t xml:space="preserve">      2、根据《各县、区（管委会）数字化城市管理月末现场考评办法（试行）》（淮城办〔2016〕35号）文件规定对各县区（管委会）进行日常运行情况考评。日常运行得分主要是对各县、区建立完善数字城管工作体制机制以及区级城管指挥中心运行管理等情况的考核得分，每月末进行现场检查计分。</t>
  </si>
  <si>
    <t xml:space="preserve">      3、市生态环境局等20家责任部门本月无派遣案件。</t>
  </si>
  <si>
    <t xml:space="preserve">   </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</si>
</sst>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0.00_);[Red]\(#,##0.00\)"/>
  </numFmts>
  <fonts count="42">
    <font>
      <sz val="12"/>
      <name val="宋体"/>
      <family val="0"/>
    </font>
    <font>
      <sz val="11"/>
      <name val="宋体"/>
      <family val="0"/>
    </font>
    <font>
      <sz val="14"/>
      <name val="宋体"/>
      <family val="0"/>
    </font>
    <font>
      <b/>
      <sz val="18"/>
      <name val="宋体"/>
      <family val="0"/>
    </font>
    <font>
      <b/>
      <sz val="14"/>
      <name val="宋体"/>
      <family val="0"/>
    </font>
    <font>
      <sz val="11"/>
      <color indexed="8"/>
      <name val="宋体"/>
      <family val="0"/>
    </font>
    <font>
      <sz val="11"/>
      <name val="仿宋_GB2312"/>
      <family val="3"/>
    </font>
    <font>
      <sz val="10"/>
      <name val="宋体"/>
      <family val="0"/>
    </font>
    <font>
      <sz val="11"/>
      <color indexed="8"/>
      <name val="Tahoma"/>
      <family val="2"/>
    </font>
    <font>
      <sz val="11"/>
      <color indexed="9"/>
      <name val="Tahoma"/>
      <family val="2"/>
    </font>
    <font>
      <sz val="11"/>
      <color indexed="9"/>
      <name val="宋体"/>
      <family val="0"/>
    </font>
    <font>
      <b/>
      <sz val="11"/>
      <color indexed="56"/>
      <name val="宋体"/>
      <family val="0"/>
    </font>
    <font>
      <sz val="11"/>
      <color indexed="60"/>
      <name val="宋体"/>
      <family val="0"/>
    </font>
    <font>
      <i/>
      <sz val="11"/>
      <color indexed="23"/>
      <name val="宋体"/>
      <family val="0"/>
    </font>
    <font>
      <u val="single"/>
      <sz val="12"/>
      <color indexed="20"/>
      <name val="宋体"/>
      <family val="0"/>
    </font>
    <font>
      <sz val="11"/>
      <color indexed="52"/>
      <name val="宋体"/>
      <family val="0"/>
    </font>
    <font>
      <b/>
      <sz val="13"/>
      <color indexed="56"/>
      <name val="宋体"/>
      <family val="0"/>
    </font>
    <font>
      <sz val="11"/>
      <color indexed="10"/>
      <name val="宋体"/>
      <family val="0"/>
    </font>
    <font>
      <b/>
      <sz val="15"/>
      <color indexed="56"/>
      <name val="Tahoma"/>
      <family val="2"/>
    </font>
    <font>
      <b/>
      <sz val="11"/>
      <color indexed="56"/>
      <name val="Tahoma"/>
      <family val="2"/>
    </font>
    <font>
      <sz val="11"/>
      <color indexed="20"/>
      <name val="宋体"/>
      <family val="0"/>
    </font>
    <font>
      <b/>
      <sz val="15"/>
      <color indexed="56"/>
      <name val="宋体"/>
      <family val="0"/>
    </font>
    <font>
      <sz val="11"/>
      <color indexed="62"/>
      <name val="宋体"/>
      <family val="0"/>
    </font>
    <font>
      <b/>
      <sz val="18"/>
      <color indexed="56"/>
      <name val="宋体"/>
      <family val="0"/>
    </font>
    <font>
      <b/>
      <sz val="11"/>
      <color indexed="9"/>
      <name val="宋体"/>
      <family val="0"/>
    </font>
    <font>
      <b/>
      <sz val="11"/>
      <color indexed="52"/>
      <name val="宋体"/>
      <family val="0"/>
    </font>
    <font>
      <u val="single"/>
      <sz val="12"/>
      <color indexed="12"/>
      <name val="宋体"/>
      <family val="0"/>
    </font>
    <font>
      <b/>
      <sz val="11"/>
      <color indexed="63"/>
      <name val="宋体"/>
      <family val="0"/>
    </font>
    <font>
      <b/>
      <sz val="11"/>
      <color indexed="9"/>
      <name val="Tahoma"/>
      <family val="2"/>
    </font>
    <font>
      <sz val="11"/>
      <color indexed="20"/>
      <name val="Tahoma"/>
      <family val="2"/>
    </font>
    <font>
      <i/>
      <sz val="11"/>
      <color indexed="23"/>
      <name val="Tahoma"/>
      <family val="2"/>
    </font>
    <font>
      <b/>
      <sz val="13"/>
      <color indexed="56"/>
      <name val="Tahoma"/>
      <family val="2"/>
    </font>
    <font>
      <b/>
      <sz val="11"/>
      <color indexed="8"/>
      <name val="宋体"/>
      <family val="0"/>
    </font>
    <font>
      <sz val="11"/>
      <color indexed="17"/>
      <name val="宋体"/>
      <family val="0"/>
    </font>
    <font>
      <sz val="11"/>
      <color indexed="17"/>
      <name val="Tahoma"/>
      <family val="2"/>
    </font>
    <font>
      <b/>
      <sz val="11"/>
      <color indexed="8"/>
      <name val="Tahoma"/>
      <family val="2"/>
    </font>
    <font>
      <b/>
      <sz val="11"/>
      <color indexed="52"/>
      <name val="Tahoma"/>
      <family val="2"/>
    </font>
    <font>
      <sz val="11"/>
      <color indexed="10"/>
      <name val="Tahoma"/>
      <family val="2"/>
    </font>
    <font>
      <sz val="11"/>
      <color indexed="52"/>
      <name val="Tahoma"/>
      <family val="2"/>
    </font>
    <font>
      <sz val="11"/>
      <color indexed="62"/>
      <name val="Tahoma"/>
      <family val="2"/>
    </font>
    <font>
      <sz val="11"/>
      <color indexed="60"/>
      <name val="Tahoma"/>
      <family val="2"/>
    </font>
    <font>
      <b/>
      <sz val="11"/>
      <color indexed="63"/>
      <name val="Tahoma"/>
      <family val="2"/>
    </font>
  </fonts>
  <fills count="25">
    <fill>
      <patternFill/>
    </fill>
    <fill>
      <patternFill patternType="gray125"/>
    </fill>
    <fill>
      <patternFill patternType="solid">
        <fgColor indexed="31"/>
        <bgColor indexed="64"/>
      </patternFill>
    </fill>
    <fill>
      <patternFill patternType="solid">
        <fgColor indexed="29"/>
        <bgColor indexed="64"/>
      </patternFill>
    </fill>
    <fill>
      <patternFill patternType="solid">
        <fgColor indexed="11"/>
        <bgColor indexed="64"/>
      </patternFill>
    </fill>
    <fill>
      <patternFill patternType="solid">
        <fgColor indexed="42"/>
        <bgColor indexed="64"/>
      </patternFill>
    </fill>
    <fill>
      <patternFill patternType="solid">
        <fgColor indexed="30"/>
        <bgColor indexed="64"/>
      </patternFill>
    </fill>
    <fill>
      <patternFill patternType="solid">
        <fgColor indexed="47"/>
        <bgColor indexed="64"/>
      </patternFill>
    </fill>
    <fill>
      <patternFill patternType="solid">
        <fgColor indexed="44"/>
        <bgColor indexed="64"/>
      </patternFill>
    </fill>
    <fill>
      <patternFill patternType="solid">
        <fgColor indexed="45"/>
        <bgColor indexed="64"/>
      </patternFill>
    </fill>
    <fill>
      <patternFill patternType="solid">
        <fgColor indexed="26"/>
        <bgColor indexed="64"/>
      </patternFill>
    </fill>
    <fill>
      <patternFill patternType="solid">
        <fgColor indexed="46"/>
        <bgColor indexed="64"/>
      </patternFill>
    </fill>
    <fill>
      <patternFill patternType="solid">
        <fgColor indexed="52"/>
        <bgColor indexed="64"/>
      </patternFill>
    </fill>
    <fill>
      <patternFill patternType="solid">
        <fgColor indexed="36"/>
        <bgColor indexed="64"/>
      </patternFill>
    </fill>
    <fill>
      <patternFill patternType="solid">
        <fgColor indexed="10"/>
        <bgColor indexed="64"/>
      </patternFill>
    </fill>
    <fill>
      <patternFill patternType="solid">
        <fgColor indexed="22"/>
        <bgColor indexed="64"/>
      </patternFill>
    </fill>
    <fill>
      <patternFill patternType="solid">
        <fgColor indexed="55"/>
        <bgColor indexed="64"/>
      </patternFill>
    </fill>
    <fill>
      <patternFill patternType="solid">
        <fgColor indexed="51"/>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9"/>
        <bgColor indexed="64"/>
      </patternFill>
    </fill>
  </fills>
  <borders count="19">
    <border>
      <left/>
      <right/>
      <top/>
      <bottom/>
      <diagonal/>
    </border>
    <border>
      <left>
        <color indexed="63"/>
      </left>
      <right>
        <color indexed="63"/>
      </right>
      <top>
        <color indexed="63"/>
      </top>
      <bottom style="medium">
        <color indexed="30"/>
      </bottom>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medium"/>
      <right>
        <color indexed="63"/>
      </right>
      <top style="medium"/>
      <bottom style="thin"/>
    </border>
    <border>
      <left>
        <color indexed="63"/>
      </left>
      <right>
        <color indexed="63"/>
      </right>
      <top style="medium"/>
      <bottom style="thin"/>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color indexed="63"/>
      </left>
      <right style="medium"/>
      <top style="medium"/>
      <bottom style="thin"/>
    </border>
    <border>
      <left style="thin"/>
      <right style="medium"/>
      <top style="thin"/>
      <bottom style="thin"/>
    </border>
    <border>
      <left style="thin"/>
      <right style="medium"/>
      <top style="thin"/>
      <bottom style="medium"/>
    </border>
  </borders>
  <cellStyleXfs count="8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9" fillId="0" borderId="1" applyNumberFormat="0" applyFill="0" applyAlignment="0" applyProtection="0"/>
    <xf numFmtId="0" fontId="8" fillId="2" borderId="0" applyNumberFormat="0" applyBorder="0" applyAlignment="0" applyProtection="0"/>
    <xf numFmtId="0" fontId="5" fillId="5" borderId="0" applyNumberFormat="0" applyBorder="0" applyAlignment="0" applyProtection="0"/>
    <xf numFmtId="0" fontId="9" fillId="6" borderId="0" applyNumberFormat="0" applyBorder="0" applyAlignment="0" applyProtection="0"/>
    <xf numFmtId="0" fontId="22" fillId="7" borderId="2" applyNumberFormat="0" applyAlignment="0" applyProtection="0"/>
    <xf numFmtId="0" fontId="8" fillId="8" borderId="0" applyNumberFormat="0" applyBorder="0" applyAlignment="0" applyProtection="0"/>
    <xf numFmtId="0" fontId="9" fillId="3" borderId="0" applyNumberFormat="0" applyBorder="0" applyAlignment="0" applyProtection="0"/>
    <xf numFmtId="44" fontId="0" fillId="0" borderId="0" applyFont="0" applyFill="0" applyBorder="0" applyAlignment="0" applyProtection="0"/>
    <xf numFmtId="41" fontId="0" fillId="0" borderId="0" applyFont="0" applyFill="0" applyBorder="0" applyAlignment="0" applyProtection="0"/>
    <xf numFmtId="0" fontId="5" fillId="4" borderId="0" applyNumberFormat="0" applyBorder="0" applyAlignment="0" applyProtection="0"/>
    <xf numFmtId="0" fontId="20" fillId="9" borderId="0" applyNumberFormat="0" applyBorder="0" applyAlignment="0" applyProtection="0"/>
    <xf numFmtId="43" fontId="0" fillId="0" borderId="0" applyFont="0" applyFill="0" applyBorder="0" applyAlignment="0" applyProtection="0"/>
    <xf numFmtId="0" fontId="10" fillId="4" borderId="0" applyNumberFormat="0" applyBorder="0" applyAlignment="0" applyProtection="0"/>
    <xf numFmtId="0" fontId="26" fillId="0" borderId="0" applyNumberFormat="0" applyFill="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10" borderId="3" applyNumberFormat="0" applyFont="0" applyAlignment="0" applyProtection="0"/>
    <xf numFmtId="0" fontId="9" fillId="3" borderId="0" applyNumberFormat="0" applyBorder="0" applyAlignment="0" applyProtection="0"/>
    <xf numFmtId="0" fontId="8" fillId="11" borderId="0" applyNumberFormat="0" applyBorder="0" applyAlignment="0" applyProtection="0"/>
    <xf numFmtId="0" fontId="8" fillId="4" borderId="0" applyNumberFormat="0" applyBorder="0" applyAlignment="0" applyProtection="0"/>
    <xf numFmtId="0" fontId="10" fillId="3" borderId="0" applyNumberFormat="0" applyBorder="0" applyAlignment="0" applyProtection="0"/>
    <xf numFmtId="0" fontId="29" fillId="9" borderId="0" applyNumberFormat="0" applyBorder="0" applyAlignment="0" applyProtection="0"/>
    <xf numFmtId="0" fontId="11" fillId="0" borderId="0" applyNumberFormat="0" applyFill="0" applyBorder="0" applyAlignment="0" applyProtection="0"/>
    <xf numFmtId="0" fontId="17" fillId="0" borderId="0" applyNumberFormat="0" applyFill="0" applyBorder="0" applyAlignment="0" applyProtection="0"/>
    <xf numFmtId="0" fontId="9" fillId="12"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23" fillId="0" borderId="0" applyNumberFormat="0" applyFill="0" applyBorder="0" applyAlignment="0" applyProtection="0"/>
    <xf numFmtId="0" fontId="9" fillId="14" borderId="0" applyNumberFormat="0" applyBorder="0" applyAlignment="0" applyProtection="0"/>
    <xf numFmtId="0" fontId="13" fillId="0" borderId="0" applyNumberFormat="0" applyFill="0" applyBorder="0" applyAlignment="0" applyProtection="0"/>
    <xf numFmtId="0" fontId="30" fillId="0" borderId="0" applyNumberFormat="0" applyFill="0" applyBorder="0" applyAlignment="0" applyProtection="0"/>
    <xf numFmtId="0" fontId="29" fillId="9" borderId="0" applyNumberFormat="0" applyBorder="0" applyAlignment="0" applyProtection="0"/>
    <xf numFmtId="0" fontId="21" fillId="0" borderId="4" applyNumberFormat="0" applyFill="0" applyAlignment="0" applyProtection="0"/>
    <xf numFmtId="0" fontId="29" fillId="9" borderId="0" applyNumberFormat="0" applyBorder="0" applyAlignment="0" applyProtection="0"/>
    <xf numFmtId="0" fontId="16" fillId="0" borderId="5" applyNumberFormat="0" applyFill="0" applyAlignment="0" applyProtection="0"/>
    <xf numFmtId="0" fontId="8" fillId="4" borderId="0" applyNumberFormat="0" applyBorder="0" applyAlignment="0" applyProtection="0"/>
    <xf numFmtId="0" fontId="10" fillId="6" borderId="0" applyNumberFormat="0" applyBorder="0" applyAlignment="0" applyProtection="0"/>
    <xf numFmtId="0" fontId="29" fillId="9" borderId="0" applyNumberFormat="0" applyBorder="0" applyAlignment="0" applyProtection="0"/>
    <xf numFmtId="0" fontId="11" fillId="0" borderId="1" applyNumberFormat="0" applyFill="0" applyAlignment="0" applyProtection="0"/>
    <xf numFmtId="0" fontId="10" fillId="13" borderId="0" applyNumberFormat="0" applyBorder="0" applyAlignment="0" applyProtection="0"/>
    <xf numFmtId="0" fontId="27" fillId="15" borderId="6" applyNumberFormat="0" applyAlignment="0" applyProtection="0"/>
    <xf numFmtId="0" fontId="8" fillId="11"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25" fillId="15" borderId="2" applyNumberFormat="0" applyAlignment="0" applyProtection="0"/>
    <xf numFmtId="0" fontId="8" fillId="11" borderId="0" applyNumberFormat="0" applyBorder="0" applyAlignment="0" applyProtection="0"/>
    <xf numFmtId="0" fontId="24" fillId="16" borderId="7" applyNumberFormat="0" applyAlignment="0" applyProtection="0"/>
    <xf numFmtId="0" fontId="19" fillId="0" borderId="1"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5" fillId="7" borderId="0" applyNumberFormat="0" applyBorder="0" applyAlignment="0" applyProtection="0"/>
    <xf numFmtId="0" fontId="10" fillId="14" borderId="0" applyNumberFormat="0" applyBorder="0" applyAlignment="0" applyProtection="0"/>
    <xf numFmtId="0" fontId="31" fillId="0" borderId="5" applyNumberFormat="0" applyFill="0" applyAlignment="0" applyProtection="0"/>
    <xf numFmtId="0" fontId="8" fillId="8" borderId="0" applyNumberFormat="0" applyBorder="0" applyAlignment="0" applyProtection="0"/>
    <xf numFmtId="0" fontId="15" fillId="0" borderId="8" applyNumberFormat="0" applyFill="0" applyAlignment="0" applyProtection="0"/>
    <xf numFmtId="0" fontId="8" fillId="17" borderId="0" applyNumberFormat="0" applyBorder="0" applyAlignment="0" applyProtection="0"/>
    <xf numFmtId="0" fontId="32" fillId="0" borderId="9" applyNumberFormat="0" applyFill="0" applyAlignment="0" applyProtection="0"/>
    <xf numFmtId="0" fontId="29" fillId="9" borderId="0" applyNumberFormat="0" applyBorder="0" applyAlignment="0" applyProtection="0"/>
    <xf numFmtId="0" fontId="33" fillId="5" borderId="0" applyNumberFormat="0" applyBorder="0" applyAlignment="0" applyProtection="0"/>
    <xf numFmtId="0" fontId="12" fillId="18"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19" fillId="0" borderId="1"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5" fillId="19" borderId="0" applyNumberFormat="0" applyBorder="0" applyAlignment="0" applyProtection="0"/>
    <xf numFmtId="0" fontId="10" fillId="20"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5" fillId="2" borderId="0" applyNumberFormat="0" applyBorder="0" applyAlignment="0" applyProtection="0"/>
    <xf numFmtId="0" fontId="5" fillId="8"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5" fillId="9" borderId="0" applyNumberFormat="0" applyBorder="0" applyAlignment="0" applyProtection="0"/>
    <xf numFmtId="0" fontId="5" fillId="3" borderId="0" applyNumberFormat="0" applyBorder="0" applyAlignment="0" applyProtection="0"/>
    <xf numFmtId="0" fontId="19" fillId="0" borderId="1" applyNumberFormat="0" applyFill="0" applyAlignment="0" applyProtection="0"/>
    <xf numFmtId="0" fontId="19" fillId="0" borderId="1"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10" fillId="21" borderId="0" applyNumberFormat="0" applyBorder="0" applyAlignment="0" applyProtection="0"/>
    <xf numFmtId="0" fontId="10" fillId="13" borderId="0" applyNumberFormat="0" applyBorder="0" applyAlignment="0" applyProtection="0"/>
    <xf numFmtId="0" fontId="19" fillId="0" borderId="1" applyNumberFormat="0" applyFill="0" applyAlignment="0" applyProtection="0"/>
    <xf numFmtId="0" fontId="8" fillId="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10" fillId="22" borderId="0" applyNumberFormat="0" applyBorder="0" applyAlignment="0" applyProtection="0"/>
    <xf numFmtId="0" fontId="5" fillId="8"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5" fillId="17" borderId="0" applyNumberFormat="0" applyBorder="0" applyAlignment="0" applyProtection="0"/>
    <xf numFmtId="0" fontId="10" fillId="12"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8" fillId="2"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19" fillId="0" borderId="1" applyNumberFormat="0" applyFill="0" applyAlignment="0" applyProtection="0"/>
    <xf numFmtId="0" fontId="8" fillId="2" borderId="0" applyNumberFormat="0" applyBorder="0" applyAlignment="0" applyProtection="0"/>
    <xf numFmtId="0" fontId="19" fillId="0" borderId="1" applyNumberFormat="0" applyFill="0" applyAlignment="0" applyProtection="0"/>
    <xf numFmtId="0" fontId="8" fillId="2" borderId="0" applyNumberFormat="0" applyBorder="0" applyAlignment="0" applyProtection="0"/>
    <xf numFmtId="0" fontId="19" fillId="0" borderId="1" applyNumberFormat="0" applyFill="0" applyAlignment="0" applyProtection="0"/>
    <xf numFmtId="0" fontId="8" fillId="2" borderId="0" applyNumberFormat="0" applyBorder="0" applyAlignment="0" applyProtection="0"/>
    <xf numFmtId="0" fontId="9" fillId="12"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8" fillId="0" borderId="0">
      <alignment vertical="center"/>
      <protection/>
    </xf>
    <xf numFmtId="0" fontId="8" fillId="9"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9" fillId="13" borderId="0" applyNumberFormat="0" applyBorder="0" applyAlignment="0" applyProtection="0"/>
    <xf numFmtId="0" fontId="8" fillId="9" borderId="0" applyNumberFormat="0" applyBorder="0" applyAlignment="0" applyProtection="0"/>
    <xf numFmtId="0" fontId="8" fillId="4"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9"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8" fillId="5" borderId="0" applyNumberFormat="0" applyBorder="0" applyAlignment="0" applyProtection="0"/>
    <xf numFmtId="0" fontId="8" fillId="11" borderId="0" applyNumberFormat="0" applyBorder="0" applyAlignment="0" applyProtection="0"/>
    <xf numFmtId="0" fontId="8" fillId="5"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9" fillId="6" borderId="0" applyNumberFormat="0" applyBorder="0" applyAlignment="0" applyProtection="0"/>
    <xf numFmtId="0" fontId="8" fillId="19" borderId="0" applyNumberFormat="0" applyBorder="0" applyAlignment="0" applyProtection="0"/>
    <xf numFmtId="0" fontId="8" fillId="5" borderId="0" applyNumberFormat="0" applyBorder="0" applyAlignment="0" applyProtection="0"/>
    <xf numFmtId="0" fontId="8" fillId="5"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8" fillId="0" borderId="0">
      <alignment vertical="center"/>
      <protection/>
    </xf>
    <xf numFmtId="0" fontId="8" fillId="0" borderId="0">
      <alignment vertical="center"/>
      <protection/>
    </xf>
    <xf numFmtId="0" fontId="8" fillId="11"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0" borderId="0">
      <alignment vertical="center"/>
      <protection/>
    </xf>
    <xf numFmtId="0" fontId="8" fillId="11"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9" fillId="12" borderId="0" applyNumberFormat="0" applyBorder="0" applyAlignment="0" applyProtection="0"/>
    <xf numFmtId="0" fontId="8" fillId="11" borderId="0" applyNumberFormat="0" applyBorder="0" applyAlignment="0" applyProtection="0"/>
    <xf numFmtId="0" fontId="8" fillId="8"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9" fillId="3" borderId="0" applyNumberFormat="0" applyBorder="0" applyAlignment="0" applyProtection="0"/>
    <xf numFmtId="0" fontId="8" fillId="11" borderId="0" applyNumberFormat="0" applyBorder="0" applyAlignment="0" applyProtection="0"/>
    <xf numFmtId="0" fontId="9" fillId="3" borderId="0" applyNumberFormat="0" applyBorder="0" applyAlignment="0" applyProtection="0"/>
    <xf numFmtId="0" fontId="8" fillId="11" borderId="0" applyNumberFormat="0" applyBorder="0" applyAlignment="0" applyProtection="0"/>
    <xf numFmtId="0" fontId="9" fillId="3" borderId="0" applyNumberFormat="0" applyBorder="0" applyAlignment="0" applyProtection="0"/>
    <xf numFmtId="0" fontId="8" fillId="11" borderId="0" applyNumberFormat="0" applyBorder="0" applyAlignment="0" applyProtection="0"/>
    <xf numFmtId="0" fontId="9" fillId="3" borderId="0" applyNumberFormat="0" applyBorder="0" applyAlignment="0" applyProtection="0"/>
    <xf numFmtId="0" fontId="8" fillId="11" borderId="0" applyNumberFormat="0" applyBorder="0" applyAlignment="0" applyProtection="0"/>
    <xf numFmtId="0" fontId="9" fillId="3" borderId="0" applyNumberFormat="0" applyBorder="0" applyAlignment="0" applyProtection="0"/>
    <xf numFmtId="0" fontId="8" fillId="11"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7"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9" fillId="4" borderId="0" applyNumberFormat="0" applyBorder="0" applyAlignment="0" applyProtection="0"/>
    <xf numFmtId="0" fontId="8" fillId="19" borderId="0" applyNumberFormat="0" applyBorder="0" applyAlignment="0" applyProtection="0"/>
    <xf numFmtId="0" fontId="9" fillId="4" borderId="0" applyNumberFormat="0" applyBorder="0" applyAlignment="0" applyProtection="0"/>
    <xf numFmtId="0" fontId="8" fillId="19" borderId="0" applyNumberFormat="0" applyBorder="0" applyAlignment="0" applyProtection="0"/>
    <xf numFmtId="0" fontId="9" fillId="4" borderId="0" applyNumberFormat="0" applyBorder="0" applyAlignment="0" applyProtection="0"/>
    <xf numFmtId="0" fontId="8" fillId="19" borderId="0" applyNumberFormat="0" applyBorder="0" applyAlignment="0" applyProtection="0"/>
    <xf numFmtId="0" fontId="9" fillId="4" borderId="0" applyNumberFormat="0" applyBorder="0" applyAlignment="0" applyProtection="0"/>
    <xf numFmtId="0" fontId="8" fillId="19" borderId="0" applyNumberFormat="0" applyBorder="0" applyAlignment="0" applyProtection="0"/>
    <xf numFmtId="0" fontId="9" fillId="4" borderId="0" applyNumberFormat="0" applyBorder="0" applyAlignment="0" applyProtection="0"/>
    <xf numFmtId="0" fontId="8" fillId="19" borderId="0" applyNumberFormat="0" applyBorder="0" applyAlignment="0" applyProtection="0"/>
    <xf numFmtId="0" fontId="9" fillId="4" borderId="0" applyNumberFormat="0" applyBorder="0" applyAlignment="0" applyProtection="0"/>
    <xf numFmtId="0" fontId="8" fillId="19"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12" borderId="0" applyNumberFormat="0" applyBorder="0" applyAlignment="0" applyProtection="0"/>
    <xf numFmtId="0" fontId="8" fillId="7" borderId="0" applyNumberFormat="0" applyBorder="0" applyAlignment="0" applyProtection="0"/>
    <xf numFmtId="0" fontId="8" fillId="7" borderId="0" applyNumberFormat="0" applyBorder="0" applyAlignment="0" applyProtection="0"/>
    <xf numFmtId="0" fontId="9" fillId="12" borderId="0" applyNumberFormat="0" applyBorder="0" applyAlignment="0" applyProtection="0"/>
    <xf numFmtId="0" fontId="8" fillId="7" borderId="0" applyNumberFormat="0" applyBorder="0" applyAlignment="0" applyProtection="0"/>
    <xf numFmtId="0" fontId="9" fillId="12" borderId="0" applyNumberFormat="0" applyBorder="0" applyAlignment="0" applyProtection="0"/>
    <xf numFmtId="0" fontId="8" fillId="7" borderId="0" applyNumberFormat="0" applyBorder="0" applyAlignment="0" applyProtection="0"/>
    <xf numFmtId="0" fontId="9" fillId="12" borderId="0" applyNumberFormat="0" applyBorder="0" applyAlignment="0" applyProtection="0"/>
    <xf numFmtId="0" fontId="8" fillId="7" borderId="0" applyNumberFormat="0" applyBorder="0" applyAlignment="0" applyProtection="0"/>
    <xf numFmtId="0" fontId="9" fillId="12" borderId="0" applyNumberFormat="0" applyBorder="0" applyAlignment="0" applyProtection="0"/>
    <xf numFmtId="0" fontId="8" fillId="7" borderId="0" applyNumberFormat="0" applyBorder="0" applyAlignment="0" applyProtection="0"/>
    <xf numFmtId="0" fontId="19" fillId="0" borderId="0" applyNumberFormat="0" applyFill="0" applyBorder="0" applyAlignment="0" applyProtection="0"/>
    <xf numFmtId="0" fontId="8" fillId="7" borderId="0" applyNumberFormat="0" applyBorder="0" applyAlignment="0" applyProtection="0"/>
    <xf numFmtId="0" fontId="19" fillId="0" borderId="0" applyNumberFormat="0" applyFill="0" applyBorder="0" applyAlignment="0" applyProtection="0"/>
    <xf numFmtId="0" fontId="8" fillId="7" borderId="0" applyNumberFormat="0" applyBorder="0" applyAlignment="0" applyProtection="0"/>
    <xf numFmtId="0" fontId="19" fillId="0" borderId="0" applyNumberFormat="0" applyFill="0" applyBorder="0" applyAlignment="0" applyProtection="0"/>
    <xf numFmtId="0" fontId="9" fillId="13" borderId="0" applyNumberFormat="0" applyBorder="0" applyAlignment="0" applyProtection="0"/>
    <xf numFmtId="0" fontId="8" fillId="7" borderId="0" applyNumberFormat="0" applyBorder="0" applyAlignment="0" applyProtection="0"/>
    <xf numFmtId="0" fontId="19" fillId="0" borderId="0" applyNumberFormat="0" applyFill="0" applyBorder="0" applyAlignment="0" applyProtection="0"/>
    <xf numFmtId="0" fontId="9" fillId="13" borderId="0" applyNumberFormat="0" applyBorder="0" applyAlignment="0" applyProtection="0"/>
    <xf numFmtId="0" fontId="8" fillId="7"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9" fillId="13" borderId="0" applyNumberFormat="0" applyBorder="0" applyAlignment="0" applyProtection="0"/>
    <xf numFmtId="0" fontId="8" fillId="7" borderId="0" applyNumberFormat="0" applyBorder="0" applyAlignment="0" applyProtection="0"/>
    <xf numFmtId="0" fontId="19" fillId="0" borderId="0" applyNumberFormat="0" applyFill="0" applyBorder="0" applyAlignment="0" applyProtection="0"/>
    <xf numFmtId="0" fontId="9" fillId="13" borderId="0" applyNumberFormat="0" applyBorder="0" applyAlignment="0" applyProtection="0"/>
    <xf numFmtId="0" fontId="8" fillId="7" borderId="0" applyNumberFormat="0" applyBorder="0" applyAlignment="0" applyProtection="0"/>
    <xf numFmtId="0" fontId="19" fillId="0" borderId="0" applyNumberFormat="0" applyFill="0" applyBorder="0" applyAlignment="0" applyProtection="0"/>
    <xf numFmtId="0" fontId="9" fillId="13" borderId="0" applyNumberFormat="0" applyBorder="0" applyAlignment="0" applyProtection="0"/>
    <xf numFmtId="0" fontId="8" fillId="7" borderId="0" applyNumberFormat="0" applyBorder="0" applyAlignment="0" applyProtection="0"/>
    <xf numFmtId="0" fontId="19" fillId="0" borderId="0" applyNumberFormat="0" applyFill="0" applyBorder="0" applyAlignment="0" applyProtection="0"/>
    <xf numFmtId="0" fontId="9" fillId="13"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9" fillId="3" borderId="0" applyNumberFormat="0" applyBorder="0" applyAlignment="0" applyProtection="0"/>
    <xf numFmtId="0" fontId="8" fillId="8"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18" fillId="0" borderId="4" applyNumberFormat="0" applyFill="0" applyAlignment="0" applyProtection="0"/>
    <xf numFmtId="0" fontId="8" fillId="8" borderId="0" applyNumberFormat="0" applyBorder="0" applyAlignment="0" applyProtection="0"/>
    <xf numFmtId="0" fontId="8" fillId="8" borderId="0" applyNumberFormat="0" applyBorder="0" applyAlignment="0" applyProtection="0"/>
    <xf numFmtId="0" fontId="9" fillId="3" borderId="0" applyNumberFormat="0" applyBorder="0" applyAlignment="0" applyProtection="0"/>
    <xf numFmtId="0" fontId="18" fillId="0" borderId="4" applyNumberFormat="0" applyFill="0" applyAlignment="0" applyProtection="0"/>
    <xf numFmtId="0" fontId="8" fillId="8" borderId="0" applyNumberFormat="0" applyBorder="0" applyAlignment="0" applyProtection="0"/>
    <xf numFmtId="0" fontId="9" fillId="3" borderId="0" applyNumberFormat="0" applyBorder="0" applyAlignment="0" applyProtection="0"/>
    <xf numFmtId="0" fontId="18" fillId="0" borderId="4" applyNumberFormat="0" applyFill="0" applyAlignment="0" applyProtection="0"/>
    <xf numFmtId="0" fontId="8" fillId="8" borderId="0" applyNumberFormat="0" applyBorder="0" applyAlignment="0" applyProtection="0"/>
    <xf numFmtId="0" fontId="9" fillId="3" borderId="0" applyNumberFormat="0" applyBorder="0" applyAlignment="0" applyProtection="0"/>
    <xf numFmtId="0" fontId="18" fillId="0" borderId="4" applyNumberFormat="0" applyFill="0" applyAlignment="0" applyProtection="0"/>
    <xf numFmtId="0" fontId="8" fillId="8" borderId="0" applyNumberFormat="0" applyBorder="0" applyAlignment="0" applyProtection="0"/>
    <xf numFmtId="0" fontId="9" fillId="3" borderId="0" applyNumberFormat="0" applyBorder="0" applyAlignment="0" applyProtection="0"/>
    <xf numFmtId="0" fontId="18" fillId="0" borderId="4" applyNumberFormat="0" applyFill="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8" fillId="3" borderId="0" applyNumberFormat="0" applyBorder="0" applyAlignment="0" applyProtection="0"/>
    <xf numFmtId="0" fontId="9" fillId="4" borderId="0" applyNumberFormat="0" applyBorder="0" applyAlignment="0" applyProtection="0"/>
    <xf numFmtId="0" fontId="9" fillId="6"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11" borderId="0" applyNumberFormat="0" applyBorder="0" applyAlignment="0" applyProtection="0"/>
    <xf numFmtId="0" fontId="9" fillId="22" borderId="0" applyNumberFormat="0" applyBorder="0" applyAlignment="0" applyProtection="0"/>
    <xf numFmtId="0" fontId="8" fillId="3"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4"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11" borderId="0" applyNumberFormat="0" applyBorder="0" applyAlignment="0" applyProtection="0"/>
    <xf numFmtId="0" fontId="8" fillId="0" borderId="0">
      <alignment vertical="center"/>
      <protection/>
    </xf>
    <xf numFmtId="0" fontId="8" fillId="8" borderId="0" applyNumberFormat="0" applyBorder="0" applyAlignment="0" applyProtection="0"/>
    <xf numFmtId="0" fontId="9" fillId="12" borderId="0" applyNumberFormat="0" applyBorder="0" applyAlignment="0" applyProtection="0"/>
    <xf numFmtId="0" fontId="29" fillId="9" borderId="0" applyNumberFormat="0" applyBorder="0" applyAlignment="0" applyProtection="0"/>
    <xf numFmtId="0" fontId="8" fillId="8" borderId="0" applyNumberFormat="0" applyBorder="0" applyAlignment="0" applyProtection="0"/>
    <xf numFmtId="0" fontId="29" fillId="9" borderId="0" applyNumberFormat="0" applyBorder="0" applyAlignment="0" applyProtection="0"/>
    <xf numFmtId="0" fontId="8" fillId="8" borderId="0" applyNumberFormat="0" applyBorder="0" applyAlignment="0" applyProtection="0"/>
    <xf numFmtId="0" fontId="29" fillId="9" borderId="0" applyNumberFormat="0" applyBorder="0" applyAlignment="0" applyProtection="0"/>
    <xf numFmtId="0" fontId="8" fillId="8" borderId="0" applyNumberFormat="0" applyBorder="0" applyAlignment="0" applyProtection="0"/>
    <xf numFmtId="0" fontId="8" fillId="8" borderId="0" applyNumberFormat="0" applyBorder="0" applyAlignment="0" applyProtection="0"/>
    <xf numFmtId="0" fontId="31" fillId="0" borderId="5" applyNumberFormat="0" applyFill="0" applyAlignment="0" applyProtection="0"/>
    <xf numFmtId="0" fontId="8" fillId="8" borderId="0" applyNumberFormat="0" applyBorder="0" applyAlignment="0" applyProtection="0"/>
    <xf numFmtId="0" fontId="31" fillId="0" borderId="5" applyNumberFormat="0" applyFill="0" applyAlignment="0" applyProtection="0"/>
    <xf numFmtId="0" fontId="8" fillId="8" borderId="0" applyNumberFormat="0" applyBorder="0" applyAlignment="0" applyProtection="0"/>
    <xf numFmtId="0" fontId="31" fillId="0" borderId="5" applyNumberFormat="0" applyFill="0" applyAlignment="0" applyProtection="0"/>
    <xf numFmtId="0" fontId="8" fillId="8"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 fillId="17" borderId="0" applyNumberFormat="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8" fillId="17" borderId="0" applyNumberFormat="0" applyBorder="0" applyAlignment="0" applyProtection="0"/>
    <xf numFmtId="0" fontId="23" fillId="0" borderId="0" applyNumberFormat="0" applyFill="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8" fillId="17"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6"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4" borderId="0" applyNumberFormat="0" applyBorder="0" applyAlignment="0" applyProtection="0"/>
    <xf numFmtId="0" fontId="9" fillId="12" borderId="0" applyNumberFormat="0" applyBorder="0" applyAlignment="0" applyProtection="0"/>
    <xf numFmtId="0" fontId="9" fillId="13" borderId="0" applyNumberFormat="0" applyBorder="0" applyAlignment="0" applyProtection="0"/>
    <xf numFmtId="0" fontId="19" fillId="0" borderId="0" applyNumberFormat="0" applyFill="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8" fillId="0" borderId="0">
      <alignment vertical="center"/>
      <protection/>
    </xf>
    <xf numFmtId="0" fontId="9" fillId="12"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30" fillId="0" borderId="0" applyNumberFormat="0" applyFill="0" applyBorder="0" applyAlignment="0" applyProtection="0"/>
    <xf numFmtId="0" fontId="29" fillId="9" borderId="0" applyNumberFormat="0" applyBorder="0" applyAlignment="0" applyProtection="0"/>
    <xf numFmtId="0" fontId="18" fillId="0" borderId="4" applyNumberFormat="0" applyFill="0" applyAlignment="0" applyProtection="0"/>
    <xf numFmtId="0" fontId="30" fillId="0" borderId="0" applyNumberFormat="0" applyFill="0" applyBorder="0" applyAlignment="0" applyProtection="0"/>
    <xf numFmtId="0" fontId="29" fillId="9" borderId="0" applyNumberFormat="0" applyBorder="0" applyAlignment="0" applyProtection="0"/>
    <xf numFmtId="0" fontId="18" fillId="0" borderId="4" applyNumberFormat="0" applyFill="0" applyAlignment="0" applyProtection="0"/>
    <xf numFmtId="0" fontId="30" fillId="0" borderId="0" applyNumberFormat="0" applyFill="0" applyBorder="0" applyAlignment="0" applyProtection="0"/>
    <xf numFmtId="0" fontId="29" fillId="9" borderId="0" applyNumberFormat="0" applyBorder="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18" fillId="0" borderId="4"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31" fillId="0" borderId="5"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1" applyNumberFormat="0" applyFill="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29" fillId="9" borderId="0" applyNumberFormat="0" applyBorder="0" applyAlignment="0" applyProtection="0"/>
    <xf numFmtId="0" fontId="30" fillId="0" borderId="0" applyNumberFormat="0" applyFill="0" applyBorder="0" applyAlignment="0" applyProtection="0"/>
    <xf numFmtId="0" fontId="29" fillId="9" borderId="0" applyNumberFormat="0" applyBorder="0" applyAlignment="0" applyProtection="0"/>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8" fillId="0" borderId="0">
      <alignment vertical="center"/>
      <protection/>
    </xf>
    <xf numFmtId="0" fontId="34" fillId="5" borderId="0" applyNumberFormat="0" applyBorder="0" applyAlignment="0" applyProtection="0"/>
    <xf numFmtId="0" fontId="8" fillId="0" borderId="0">
      <alignment vertical="center"/>
      <protection/>
    </xf>
    <xf numFmtId="0" fontId="0" fillId="10" borderId="3" applyNumberFormat="0" applyFont="0" applyAlignment="0" applyProtection="0"/>
    <xf numFmtId="0" fontId="34" fillId="5" borderId="0" applyNumberFormat="0" applyBorder="0" applyAlignment="0" applyProtection="0"/>
    <xf numFmtId="0" fontId="8" fillId="0" borderId="0">
      <alignment vertical="center"/>
      <protection/>
    </xf>
    <xf numFmtId="0" fontId="0" fillId="10" borderId="3" applyNumberFormat="0" applyFont="0" applyAlignment="0" applyProtection="0"/>
    <xf numFmtId="0" fontId="34" fillId="5" borderId="0" applyNumberFormat="0" applyBorder="0" applyAlignment="0" applyProtection="0"/>
    <xf numFmtId="0" fontId="8" fillId="0" borderId="0">
      <alignment vertical="center"/>
      <protection/>
    </xf>
    <xf numFmtId="0" fontId="0" fillId="10" borderId="3" applyNumberFormat="0" applyFont="0" applyAlignment="0" applyProtection="0"/>
    <xf numFmtId="0" fontId="34" fillId="5" borderId="0" applyNumberFormat="0" applyBorder="0" applyAlignment="0" applyProtection="0"/>
    <xf numFmtId="0" fontId="8" fillId="0" borderId="0">
      <alignment vertical="center"/>
      <protection/>
    </xf>
    <xf numFmtId="0" fontId="0" fillId="10" borderId="3" applyNumberFormat="0" applyFont="0" applyAlignment="0" applyProtection="0"/>
    <xf numFmtId="0" fontId="34" fillId="5" borderId="0" applyNumberFormat="0" applyBorder="0" applyAlignment="0" applyProtection="0"/>
    <xf numFmtId="0" fontId="8" fillId="0" borderId="0">
      <alignment vertical="center"/>
      <protection/>
    </xf>
    <xf numFmtId="0" fontId="0" fillId="10" borderId="3" applyNumberFormat="0" applyFont="0" applyAlignment="0" applyProtection="0"/>
    <xf numFmtId="0" fontId="34" fillId="5" borderId="0" applyNumberFormat="0" applyBorder="0" applyAlignment="0" applyProtection="0"/>
    <xf numFmtId="0" fontId="34" fillId="5" borderId="0" applyNumberFormat="0" applyBorder="0" applyAlignment="0" applyProtection="0"/>
    <xf numFmtId="0" fontId="8" fillId="0" borderId="0">
      <alignment vertical="center"/>
      <protection/>
    </xf>
    <xf numFmtId="0" fontId="0" fillId="10" borderId="3" applyNumberFormat="0" applyFont="0" applyAlignment="0" applyProtection="0"/>
    <xf numFmtId="0" fontId="0" fillId="10" borderId="3" applyNumberFormat="0" applyFont="0" applyAlignment="0" applyProtection="0"/>
    <xf numFmtId="0" fontId="34" fillId="5" borderId="0" applyNumberFormat="0" applyBorder="0" applyAlignment="0" applyProtection="0"/>
    <xf numFmtId="0" fontId="8" fillId="0" borderId="0">
      <alignment vertical="center"/>
      <protection/>
    </xf>
    <xf numFmtId="0" fontId="0" fillId="10" borderId="3" applyNumberFormat="0" applyFont="0" applyAlignment="0" applyProtection="0"/>
    <xf numFmtId="0" fontId="34" fillId="5" borderId="0" applyNumberFormat="0" applyBorder="0" applyAlignment="0" applyProtection="0"/>
    <xf numFmtId="0" fontId="8" fillId="0" borderId="0">
      <alignment vertical="center"/>
      <protection/>
    </xf>
    <xf numFmtId="0" fontId="0" fillId="10" borderId="3" applyNumberFormat="0" applyFont="0" applyAlignment="0" applyProtection="0"/>
    <xf numFmtId="0" fontId="34" fillId="5" borderId="0" applyNumberFormat="0" applyBorder="0" applyAlignment="0" applyProtection="0"/>
    <xf numFmtId="0" fontId="0" fillId="10" borderId="3" applyNumberFormat="0" applyFont="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34" fillId="5" borderId="0" applyNumberFormat="0" applyBorder="0" applyAlignment="0" applyProtection="0"/>
    <xf numFmtId="0" fontId="9" fillId="13" borderId="0" applyNumberFormat="0" applyBorder="0" applyAlignment="0" applyProtection="0"/>
    <xf numFmtId="0" fontId="35" fillId="0" borderId="9" applyNumberFormat="0" applyFill="0" applyAlignment="0" applyProtection="0"/>
    <xf numFmtId="0" fontId="9" fillId="13" borderId="0" applyNumberFormat="0" applyBorder="0" applyAlignment="0" applyProtection="0"/>
    <xf numFmtId="0" fontId="35" fillId="0" borderId="9" applyNumberFormat="0" applyFill="0" applyAlignment="0" applyProtection="0"/>
    <xf numFmtId="0" fontId="9" fillId="13" borderId="0" applyNumberFormat="0" applyBorder="0" applyAlignment="0" applyProtection="0"/>
    <xf numFmtId="0" fontId="35" fillId="0" borderId="9" applyNumberFormat="0" applyFill="0" applyAlignment="0" applyProtection="0"/>
    <xf numFmtId="0" fontId="9" fillId="13" borderId="0" applyNumberFormat="0" applyBorder="0" applyAlignment="0" applyProtection="0"/>
    <xf numFmtId="0" fontId="35" fillId="0" borderId="9" applyNumberFormat="0" applyFill="0" applyAlignment="0" applyProtection="0"/>
    <xf numFmtId="0" fontId="9" fillId="13" borderId="0" applyNumberFormat="0" applyBorder="0" applyAlignment="0" applyProtection="0"/>
    <xf numFmtId="0" fontId="9" fillId="13" borderId="0" applyNumberFormat="0" applyBorder="0" applyAlignment="0" applyProtection="0"/>
    <xf numFmtId="0" fontId="35" fillId="0" borderId="9" applyNumberFormat="0" applyFill="0" applyAlignment="0" applyProtection="0"/>
    <xf numFmtId="0" fontId="9" fillId="13" borderId="0" applyNumberFormat="0" applyBorder="0" applyAlignment="0" applyProtection="0"/>
    <xf numFmtId="0" fontId="35" fillId="0" borderId="9" applyNumberFormat="0" applyFill="0" applyAlignment="0" applyProtection="0"/>
    <xf numFmtId="0" fontId="35" fillId="0" borderId="9" applyNumberFormat="0" applyFill="0" applyAlignment="0" applyProtection="0"/>
    <xf numFmtId="0" fontId="9" fillId="13" borderId="0" applyNumberFormat="0" applyBorder="0" applyAlignment="0" applyProtection="0"/>
    <xf numFmtId="0" fontId="35" fillId="0" borderId="9" applyNumberFormat="0" applyFill="0" applyAlignment="0" applyProtection="0"/>
    <xf numFmtId="0" fontId="9" fillId="13" borderId="0" applyNumberFormat="0" applyBorder="0" applyAlignment="0" applyProtection="0"/>
    <xf numFmtId="0" fontId="35" fillId="0" borderId="9" applyNumberFormat="0" applyFill="0" applyAlignment="0" applyProtection="0"/>
    <xf numFmtId="0" fontId="9" fillId="13" borderId="0" applyNumberFormat="0" applyBorder="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5" fillId="0" borderId="9" applyNumberFormat="0" applyFill="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36" fillId="15" borderId="2"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28" fillId="16" borderId="7" applyNumberFormat="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38" fillId="0" borderId="8" applyNumberFormat="0" applyFill="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20"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21"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39" fillId="7" borderId="2" applyNumberFormat="0" applyAlignment="0" applyProtection="0"/>
    <xf numFmtId="0" fontId="9" fillId="13" borderId="0" applyNumberFormat="0" applyBorder="0" applyAlignment="0" applyProtection="0"/>
    <xf numFmtId="0" fontId="39" fillId="7" borderId="2" applyNumberFormat="0" applyAlignment="0" applyProtection="0"/>
    <xf numFmtId="0" fontId="9" fillId="13"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9" fillId="23"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0" fillId="18" borderId="0" applyNumberFormat="0" applyBorder="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41" fillId="15" borderId="6"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39" fillId="7" borderId="2" applyNumberForma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xf numFmtId="0" fontId="0" fillId="10" borderId="3" applyNumberFormat="0" applyFont="0" applyAlignment="0" applyProtection="0"/>
  </cellStyleXfs>
  <cellXfs count="60">
    <xf numFmtId="0" fontId="0" fillId="0" borderId="0" xfId="0" applyAlignment="1">
      <alignment vertical="center"/>
    </xf>
    <xf numFmtId="0" fontId="1" fillId="0" borderId="0" xfId="0" applyFont="1" applyFill="1" applyAlignment="1">
      <alignment horizontal="center" vertical="center"/>
    </xf>
    <xf numFmtId="0" fontId="0" fillId="0" borderId="0" xfId="0" applyFont="1" applyFill="1" applyAlignment="1">
      <alignment horizontal="center" vertical="center"/>
    </xf>
    <xf numFmtId="10" fontId="0" fillId="0" borderId="0" xfId="0" applyNumberFormat="1" applyFont="1" applyFill="1" applyAlignment="1">
      <alignment horizontal="center" vertical="center"/>
    </xf>
    <xf numFmtId="0" fontId="0" fillId="0" borderId="0" xfId="0" applyNumberFormat="1" applyFont="1" applyFill="1" applyAlignment="1">
      <alignment horizontal="center" vertical="center"/>
    </xf>
    <xf numFmtId="176" fontId="0" fillId="0" borderId="0" xfId="0" applyNumberFormat="1" applyFont="1" applyFill="1" applyAlignment="1">
      <alignment horizontal="center" vertical="center"/>
    </xf>
    <xf numFmtId="177" fontId="0" fillId="0" borderId="0" xfId="0" applyNumberFormat="1" applyFont="1" applyFill="1" applyAlignment="1">
      <alignment horizontal="center" vertical="center"/>
    </xf>
    <xf numFmtId="0" fontId="0" fillId="0" borderId="0" xfId="0" applyFont="1" applyFill="1" applyAlignment="1">
      <alignment horizontal="left" vertical="center"/>
    </xf>
    <xf numFmtId="0" fontId="2" fillId="0" borderId="0" xfId="0" applyFont="1" applyFill="1" applyBorder="1" applyAlignment="1">
      <alignment horizontal="left" vertical="center"/>
    </xf>
    <xf numFmtId="0" fontId="0" fillId="0" borderId="0" xfId="0" applyFont="1" applyFill="1" applyBorder="1" applyAlignment="1">
      <alignment horizontal="center" vertical="center"/>
    </xf>
    <xf numFmtId="0" fontId="3" fillId="0" borderId="0" xfId="0"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1" fillId="0" borderId="12" xfId="0" applyFont="1" applyFill="1" applyBorder="1" applyAlignment="1">
      <alignment horizontal="center" vertical="center"/>
    </xf>
    <xf numFmtId="0" fontId="5"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 fillId="0" borderId="13" xfId="0" applyFont="1" applyFill="1" applyBorder="1" applyAlignment="1">
      <alignment horizontal="center" vertical="center"/>
    </xf>
    <xf numFmtId="0" fontId="6" fillId="0" borderId="13" xfId="0" applyFont="1" applyFill="1" applyBorder="1" applyAlignment="1">
      <alignment horizontal="center" vertical="center" wrapText="1"/>
    </xf>
    <xf numFmtId="0" fontId="4" fillId="0" borderId="12"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5" fillId="0" borderId="13" xfId="0" applyFont="1" applyBorder="1" applyAlignment="1">
      <alignment horizontal="center" vertical="center" wrapText="1"/>
    </xf>
    <xf numFmtId="0" fontId="1" fillId="0" borderId="14" xfId="0" applyFont="1" applyFill="1" applyBorder="1" applyAlignment="1">
      <alignment horizontal="center" vertical="center"/>
    </xf>
    <xf numFmtId="0" fontId="1" fillId="0" borderId="15" xfId="0" applyFont="1" applyFill="1" applyBorder="1" applyAlignment="1">
      <alignment horizontal="center" vertical="center"/>
    </xf>
    <xf numFmtId="0" fontId="1" fillId="0" borderId="15" xfId="149" applyFont="1" applyFill="1" applyBorder="1" applyAlignment="1">
      <alignment horizontal="center" vertical="center" wrapText="1"/>
      <protection/>
    </xf>
    <xf numFmtId="0" fontId="1" fillId="0" borderId="0" xfId="0" applyFont="1" applyFill="1" applyBorder="1" applyAlignment="1">
      <alignment horizontal="left" vertical="center" wrapText="1"/>
    </xf>
    <xf numFmtId="0" fontId="1" fillId="0" borderId="0" xfId="0" applyFont="1" applyFill="1" applyAlignment="1">
      <alignment horizontal="left" vertical="center"/>
    </xf>
    <xf numFmtId="10"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176" fontId="0" fillId="0" borderId="0" xfId="0" applyNumberFormat="1" applyFont="1" applyFill="1" applyBorder="1" applyAlignment="1">
      <alignment horizontal="center" vertical="center"/>
    </xf>
    <xf numFmtId="177" fontId="0" fillId="0" borderId="0" xfId="0" applyNumberFormat="1" applyFont="1" applyFill="1" applyBorder="1" applyAlignment="1">
      <alignment horizontal="center" vertical="center"/>
    </xf>
    <xf numFmtId="0" fontId="4" fillId="0" borderId="16" xfId="0" applyFont="1" applyFill="1" applyBorder="1" applyAlignment="1">
      <alignment horizontal="center" vertical="center"/>
    </xf>
    <xf numFmtId="10" fontId="0" fillId="0"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176" fontId="0" fillId="0" borderId="13" xfId="0" applyNumberFormat="1" applyFont="1" applyFill="1" applyBorder="1" applyAlignment="1">
      <alignment horizontal="center" vertical="center" wrapText="1"/>
    </xf>
    <xf numFmtId="177" fontId="0" fillId="0" borderId="13" xfId="0" applyNumberFormat="1" applyFont="1" applyFill="1" applyBorder="1" applyAlignment="1">
      <alignment horizontal="center" vertical="center" wrapText="1"/>
    </xf>
    <xf numFmtId="0" fontId="0" fillId="0" borderId="17" xfId="0" applyFont="1" applyFill="1" applyBorder="1" applyAlignment="1">
      <alignment horizontal="center" vertical="center" wrapText="1"/>
    </xf>
    <xf numFmtId="10"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wrapText="1"/>
    </xf>
    <xf numFmtId="176" fontId="1" fillId="0" borderId="13" xfId="0" applyNumberFormat="1" applyFont="1" applyFill="1" applyBorder="1" applyAlignment="1">
      <alignment horizontal="center" vertical="center" wrapText="1"/>
    </xf>
    <xf numFmtId="0" fontId="1" fillId="0" borderId="13" xfId="0" applyNumberFormat="1" applyFont="1" applyFill="1" applyBorder="1" applyAlignment="1">
      <alignment horizontal="center" vertical="center"/>
    </xf>
    <xf numFmtId="177" fontId="1" fillId="0" borderId="13" xfId="0" applyNumberFormat="1" applyFont="1" applyFill="1" applyBorder="1" applyAlignment="1">
      <alignment horizontal="center" vertical="center" wrapText="1"/>
    </xf>
    <xf numFmtId="0" fontId="1" fillId="0" borderId="17" xfId="0" applyFont="1" applyFill="1" applyBorder="1" applyAlignment="1">
      <alignment horizontal="center" vertical="center"/>
    </xf>
    <xf numFmtId="0" fontId="4" fillId="0" borderId="17" xfId="0" applyFont="1" applyFill="1" applyBorder="1" applyAlignment="1">
      <alignment horizontal="center" vertical="center" wrapText="1"/>
    </xf>
    <xf numFmtId="10" fontId="1" fillId="0" borderId="13" xfId="0" applyNumberFormat="1" applyFont="1" applyFill="1" applyBorder="1" applyAlignment="1">
      <alignment horizontal="center" vertical="center"/>
    </xf>
    <xf numFmtId="0" fontId="1" fillId="0" borderId="13" xfId="537" applyFont="1" applyFill="1" applyBorder="1" applyAlignment="1">
      <alignment vertical="center" wrapText="1"/>
      <protection/>
    </xf>
    <xf numFmtId="0" fontId="1" fillId="24" borderId="13" xfId="537" applyFont="1" applyFill="1" applyBorder="1" applyAlignment="1">
      <alignment vertical="center" wrapText="1"/>
      <protection/>
    </xf>
    <xf numFmtId="0" fontId="1" fillId="24" borderId="13" xfId="0" applyNumberFormat="1" applyFont="1" applyFill="1" applyBorder="1" applyAlignment="1">
      <alignment horizontal="center" vertical="center"/>
    </xf>
    <xf numFmtId="10" fontId="1" fillId="0" borderId="15" xfId="0" applyNumberFormat="1" applyFont="1" applyFill="1" applyBorder="1" applyAlignment="1">
      <alignment horizontal="center" vertical="center"/>
    </xf>
    <xf numFmtId="10" fontId="1" fillId="0" borderId="15" xfId="0" applyNumberFormat="1" applyFont="1" applyFill="1" applyBorder="1" applyAlignment="1">
      <alignment horizontal="center" vertical="center" wrapText="1"/>
    </xf>
    <xf numFmtId="0" fontId="1" fillId="0" borderId="15" xfId="0" applyNumberFormat="1" applyFont="1" applyFill="1" applyBorder="1" applyAlignment="1">
      <alignment horizontal="center" vertical="center" wrapText="1"/>
    </xf>
    <xf numFmtId="0" fontId="1" fillId="0" borderId="15" xfId="537" applyFont="1" applyFill="1" applyBorder="1" applyAlignment="1">
      <alignment horizontal="center" vertical="center" wrapText="1"/>
      <protection/>
    </xf>
    <xf numFmtId="0" fontId="1" fillId="0" borderId="15" xfId="0" applyNumberFormat="1" applyFont="1" applyFill="1" applyBorder="1" applyAlignment="1">
      <alignment horizontal="center" vertical="center"/>
    </xf>
    <xf numFmtId="177" fontId="1" fillId="0" borderId="15" xfId="0" applyNumberFormat="1" applyFont="1" applyFill="1" applyBorder="1" applyAlignment="1">
      <alignment horizontal="center" vertical="center" wrapText="1"/>
    </xf>
    <xf numFmtId="0" fontId="1" fillId="24" borderId="18" xfId="0" applyFont="1" applyFill="1" applyBorder="1" applyAlignment="1">
      <alignment horizontal="center" vertical="center"/>
    </xf>
    <xf numFmtId="0" fontId="0" fillId="0" borderId="0" xfId="0" applyBorder="1" applyAlignment="1">
      <alignment vertical="center"/>
    </xf>
    <xf numFmtId="0" fontId="0" fillId="0" borderId="0" xfId="0" applyFill="1" applyBorder="1" applyAlignment="1">
      <alignment vertical="center"/>
    </xf>
    <xf numFmtId="0" fontId="7" fillId="0" borderId="0" xfId="0" applyFont="1" applyFill="1" applyAlignment="1">
      <alignment horizontal="center" vertical="center"/>
    </xf>
    <xf numFmtId="0" fontId="1" fillId="24" borderId="0" xfId="0" applyFont="1" applyFill="1" applyAlignment="1">
      <alignment horizontal="center" vertical="center"/>
    </xf>
  </cellXfs>
  <cellStyles count="849">
    <cellStyle name="Normal" xfId="0"/>
    <cellStyle name="Currency [0]" xfId="15"/>
    <cellStyle name="20% - 强调文字颜色 1 20" xfId="16"/>
    <cellStyle name="20% - 强调文字颜色 1 15" xfId="17"/>
    <cellStyle name="40% - 强调文字颜色 2 16" xfId="18"/>
    <cellStyle name="60% - 强调文字颜色 3 17" xfId="19"/>
    <cellStyle name="标题 3 11" xfId="20"/>
    <cellStyle name="20% - 强调文字颜色 1 2" xfId="21"/>
    <cellStyle name="20% - 强调文字颜色 3" xfId="22"/>
    <cellStyle name="60% - 强调文字颜色 1 11" xfId="23"/>
    <cellStyle name="输入" xfId="24"/>
    <cellStyle name="40% - 强调文字颜色 1 13" xfId="25"/>
    <cellStyle name="60% - 强调文字颜色 2 14" xfId="26"/>
    <cellStyle name="Currency" xfId="27"/>
    <cellStyle name="Comma [0]" xfId="28"/>
    <cellStyle name="40% - 强调文字颜色 3" xfId="29"/>
    <cellStyle name="差" xfId="30"/>
    <cellStyle name="Comma" xfId="31"/>
    <cellStyle name="60% - 强调文字颜色 3" xfId="32"/>
    <cellStyle name="Hyperlink" xfId="33"/>
    <cellStyle name="20% - 强调文字颜色 1 11" xfId="34"/>
    <cellStyle name="40% - 强调文字颜色 2 12" xfId="35"/>
    <cellStyle name="60% - 强调文字颜色 3 13" xfId="36"/>
    <cellStyle name="Percent" xfId="37"/>
    <cellStyle name="Followed Hyperlink" xfId="38"/>
    <cellStyle name="注释" xfId="39"/>
    <cellStyle name="60% - 强调文字颜色 2 3" xfId="40"/>
    <cellStyle name="20% - 强调文字颜色 4 5" xfId="41"/>
    <cellStyle name="40% - 强调文字颜色 3 9" xfId="42"/>
    <cellStyle name="60% - 强调文字颜色 2" xfId="43"/>
    <cellStyle name="差 9" xfId="44"/>
    <cellStyle name="标题 4" xfId="45"/>
    <cellStyle name="警告文本" xfId="46"/>
    <cellStyle name="60% - 强调文字颜色 6 8" xfId="47"/>
    <cellStyle name="40% - 强调文字颜色 3 10" xfId="48"/>
    <cellStyle name="60% - 强调文字颜色 4 11" xfId="49"/>
    <cellStyle name="标题" xfId="50"/>
    <cellStyle name="强调文字颜色 2 13" xfId="51"/>
    <cellStyle name="解释性文本" xfId="52"/>
    <cellStyle name="解释性文本 9" xfId="53"/>
    <cellStyle name="差 6" xfId="54"/>
    <cellStyle name="标题 1" xfId="55"/>
    <cellStyle name="差 7" xfId="56"/>
    <cellStyle name="标题 2" xfId="57"/>
    <cellStyle name="40% - 强调文字颜色 3 8" xfId="58"/>
    <cellStyle name="60% - 强调文字颜色 1" xfId="59"/>
    <cellStyle name="差 8" xfId="60"/>
    <cellStyle name="标题 3" xfId="61"/>
    <cellStyle name="60% - 强调文字颜色 4" xfId="62"/>
    <cellStyle name="输出" xfId="63"/>
    <cellStyle name="20% - 强调文字颜色 4 16" xfId="64"/>
    <cellStyle name="40% - 强调文字颜色 5 17" xfId="65"/>
    <cellStyle name="60% - 强调文字颜色 6 18" xfId="66"/>
    <cellStyle name="计算" xfId="67"/>
    <cellStyle name="40% - 强调文字颜色 4 2" xfId="68"/>
    <cellStyle name="检查单元格" xfId="69"/>
    <cellStyle name="标题 3 14" xfId="70"/>
    <cellStyle name="20% - 强调文字颜色 1 5" xfId="71"/>
    <cellStyle name="20% - 强调文字颜色 1 18" xfId="72"/>
    <cellStyle name="40% - 强调文字颜色 2 19" xfId="73"/>
    <cellStyle name="20% - 强调文字颜色 6" xfId="74"/>
    <cellStyle name="强调文字颜色 2" xfId="75"/>
    <cellStyle name="标题 2 11" xfId="76"/>
    <cellStyle name="40% - 强调文字颜色 5 7" xfId="77"/>
    <cellStyle name="链接单元格" xfId="78"/>
    <cellStyle name="40% - 强调文字颜色 6 5" xfId="79"/>
    <cellStyle name="汇总" xfId="80"/>
    <cellStyle name="差 12" xfId="81"/>
    <cellStyle name="好" xfId="82"/>
    <cellStyle name="适中" xfId="83"/>
    <cellStyle name="20% - 强调文字颜色 5 14" xfId="84"/>
    <cellStyle name="40% - 强调文字颜色 6 15" xfId="85"/>
    <cellStyle name="40% - 强调文字颜色 6 20" xfId="86"/>
    <cellStyle name="20% - 强调文字颜色 3 3" xfId="87"/>
    <cellStyle name="标题 3 13" xfId="88"/>
    <cellStyle name="20% - 强调文字颜色 1 4" xfId="89"/>
    <cellStyle name="20% - 强调文字颜色 1 17" xfId="90"/>
    <cellStyle name="40% - 强调文字颜色 2 18" xfId="91"/>
    <cellStyle name="60% - 强调文字颜色 3 19" xfId="92"/>
    <cellStyle name="20% - 强调文字颜色 5" xfId="93"/>
    <cellStyle name="强调文字颜色 1" xfId="94"/>
    <cellStyle name="20% - 强调文字颜色 1 13" xfId="95"/>
    <cellStyle name="40% - 强调文字颜色 2 14" xfId="96"/>
    <cellStyle name="60% - 强调文字颜色 3 15" xfId="97"/>
    <cellStyle name="60% - 强调文字颜色 3 20" xfId="98"/>
    <cellStyle name="20% - 强调文字颜色 1" xfId="99"/>
    <cellStyle name="40% - 强调文字颜色 1" xfId="100"/>
    <cellStyle name="20% - 强调文字颜色 1 14" xfId="101"/>
    <cellStyle name="40% - 强调文字颜色 2 15" xfId="102"/>
    <cellStyle name="40% - 强调文字颜色 2 20" xfId="103"/>
    <cellStyle name="60% - 强调文字颜色 3 16" xfId="104"/>
    <cellStyle name="20% - 强调文字颜色 2" xfId="105"/>
    <cellStyle name="40% - 强调文字颜色 2" xfId="106"/>
    <cellStyle name="标题 3 15" xfId="107"/>
    <cellStyle name="标题 3 20" xfId="108"/>
    <cellStyle name="20% - 强调文字颜色 1 6" xfId="109"/>
    <cellStyle name="20% - 强调文字颜色 1 19" xfId="110"/>
    <cellStyle name="强调文字颜色 3" xfId="111"/>
    <cellStyle name="强调文字颜色 4" xfId="112"/>
    <cellStyle name="标题 3 12" xfId="113"/>
    <cellStyle name="20% - 强调文字颜色 1 3" xfId="114"/>
    <cellStyle name="20% - 强调文字颜色 1 16" xfId="115"/>
    <cellStyle name="40% - 强调文字颜色 2 17" xfId="116"/>
    <cellStyle name="60% - 强调文字颜色 3 18" xfId="117"/>
    <cellStyle name="20% - 强调文字颜色 4" xfId="118"/>
    <cellStyle name="40% - 强调文字颜色 4" xfId="119"/>
    <cellStyle name="强调文字颜色 5" xfId="120"/>
    <cellStyle name="40% - 强调文字颜色 5" xfId="121"/>
    <cellStyle name="60% - 强调文字颜色 5" xfId="122"/>
    <cellStyle name="强调文字颜色 6" xfId="123"/>
    <cellStyle name="40% - 强调文字颜色 6" xfId="124"/>
    <cellStyle name="60% - 强调文字颜色 6" xfId="125"/>
    <cellStyle name="20% - 强调文字颜色 1 10" xfId="126"/>
    <cellStyle name="40% - 强调文字颜色 2 11" xfId="127"/>
    <cellStyle name="60% - 强调文字颜色 3 12" xfId="128"/>
    <cellStyle name="60% - 强调文字颜色 1 9" xfId="129"/>
    <cellStyle name="20% - 强调文字颜色 1 12" xfId="130"/>
    <cellStyle name="40% - 强调文字颜色 2 13" xfId="131"/>
    <cellStyle name="60% - 强调文字颜色 3 14" xfId="132"/>
    <cellStyle name="标题 3 16" xfId="133"/>
    <cellStyle name="20% - 强调文字颜色 1 7" xfId="134"/>
    <cellStyle name="标题 3 17" xfId="135"/>
    <cellStyle name="20% - 强调文字颜色 1 8" xfId="136"/>
    <cellStyle name="标题 3 18" xfId="137"/>
    <cellStyle name="20% - 强调文字颜色 1 9" xfId="138"/>
    <cellStyle name="60% - 强调文字颜色 6 9" xfId="139"/>
    <cellStyle name="20% - 强调文字颜色 2 10" xfId="140"/>
    <cellStyle name="40% - 强调文字颜色 3 11" xfId="141"/>
    <cellStyle name="60% - 强调文字颜色 4 12" xfId="142"/>
    <cellStyle name="20% - 强调文字颜色 2 11" xfId="143"/>
    <cellStyle name="40% - 强调文字颜色 3 12" xfId="144"/>
    <cellStyle name="60% - 强调文字颜色 4 13" xfId="145"/>
    <cellStyle name="20% - 强调文字颜色 2 12" xfId="146"/>
    <cellStyle name="40% - 强调文字颜色 3 13" xfId="147"/>
    <cellStyle name="60% - 强调文字颜色 4 14" xfId="148"/>
    <cellStyle name="常规 13_1月份部门得分表" xfId="149"/>
    <cellStyle name="20% - 强调文字颜色 2 13" xfId="150"/>
    <cellStyle name="40% - 强调文字颜色 3 14" xfId="151"/>
    <cellStyle name="60% - 强调文字颜色 4 15" xfId="152"/>
    <cellStyle name="60% - 强调文字颜色 4 20" xfId="153"/>
    <cellStyle name="20% - 强调文字颜色 2 14" xfId="154"/>
    <cellStyle name="40% - 强调文字颜色 3 15" xfId="155"/>
    <cellStyle name="40% - 强调文字颜色 3 20" xfId="156"/>
    <cellStyle name="60% - 强调文字颜色 4 16" xfId="157"/>
    <cellStyle name="20% - 强调文字颜色 2 15" xfId="158"/>
    <cellStyle name="20% - 强调文字颜色 2 20" xfId="159"/>
    <cellStyle name="40% - 强调文字颜色 3 16" xfId="160"/>
    <cellStyle name="60% - 强调文字颜色 4 17" xfId="161"/>
    <cellStyle name="20% - 强调文字颜色 2 16" xfId="162"/>
    <cellStyle name="40% - 强调文字颜色 3 17" xfId="163"/>
    <cellStyle name="60% - 强调文字颜色 4 18" xfId="164"/>
    <cellStyle name="20% - 强调文字颜色 2 17" xfId="165"/>
    <cellStyle name="40% - 强调文字颜色 3 18" xfId="166"/>
    <cellStyle name="60% - 强调文字颜色 4 19" xfId="167"/>
    <cellStyle name="20% - 强调文字颜色 2 18" xfId="168"/>
    <cellStyle name="40% - 强调文字颜色 3 19" xfId="169"/>
    <cellStyle name="20% - 强调文字颜色 2 19" xfId="170"/>
    <cellStyle name="20% - 强调文字颜色 2 2" xfId="171"/>
    <cellStyle name="20% - 强调文字颜色 2 3" xfId="172"/>
    <cellStyle name="20% - 强调文字颜色 2 4" xfId="173"/>
    <cellStyle name="20% - 强调文字颜色 2 5" xfId="174"/>
    <cellStyle name="20% - 强调文字颜色 2 6" xfId="175"/>
    <cellStyle name="20% - 强调文字颜色 2 7" xfId="176"/>
    <cellStyle name="20% - 强调文字颜色 2 8" xfId="177"/>
    <cellStyle name="20% - 强调文字颜色 2 9" xfId="178"/>
    <cellStyle name="20% - 强调文字颜色 3 10" xfId="179"/>
    <cellStyle name="40% - 强调文字颜色 4 11" xfId="180"/>
    <cellStyle name="60% - 强调文字颜色 5 12" xfId="181"/>
    <cellStyle name="40% - 强调文字颜色 2 4" xfId="182"/>
    <cellStyle name="20% - 强调文字颜色 3 11" xfId="183"/>
    <cellStyle name="40% - 强调文字颜色 4 12" xfId="184"/>
    <cellStyle name="60% - 强调文字颜色 5 13" xfId="185"/>
    <cellStyle name="40% - 强调文字颜色 2 5" xfId="186"/>
    <cellStyle name="20% - 强调文字颜色 3 12" xfId="187"/>
    <cellStyle name="40% - 强调文字颜色 4 13" xfId="188"/>
    <cellStyle name="60% - 强调文字颜色 5 14" xfId="189"/>
    <cellStyle name="40% - 强调文字颜色 2 6" xfId="190"/>
    <cellStyle name="20% - 强调文字颜色 3 13" xfId="191"/>
    <cellStyle name="40% - 强调文字颜色 4 14" xfId="192"/>
    <cellStyle name="60% - 强调文字颜色 5 15" xfId="193"/>
    <cellStyle name="60% - 强调文字颜色 5 20" xfId="194"/>
    <cellStyle name="40% - 强调文字颜色 2 7" xfId="195"/>
    <cellStyle name="20% - 强调文字颜色 3 14" xfId="196"/>
    <cellStyle name="40% - 强调文字颜色 4 15" xfId="197"/>
    <cellStyle name="40% - 强调文字颜色 4 20" xfId="198"/>
    <cellStyle name="60% - 强调文字颜色 5 16" xfId="199"/>
    <cellStyle name="40% - 强调文字颜色 2 8" xfId="200"/>
    <cellStyle name="20% - 强调文字颜色 3 15" xfId="201"/>
    <cellStyle name="20% - 强调文字颜色 3 20" xfId="202"/>
    <cellStyle name="40% - 强调文字颜色 4 16" xfId="203"/>
    <cellStyle name="60% - 强调文字颜色 5 17" xfId="204"/>
    <cellStyle name="40% - 强调文字颜色 2 9" xfId="205"/>
    <cellStyle name="20% - 强调文字颜色 3 16" xfId="206"/>
    <cellStyle name="40% - 强调文字颜色 4 17" xfId="207"/>
    <cellStyle name="60% - 强调文字颜色 5 18" xfId="208"/>
    <cellStyle name="20% - 强调文字颜色 3 17" xfId="209"/>
    <cellStyle name="40% - 强调文字颜色 4 18" xfId="210"/>
    <cellStyle name="60% - 强调文字颜色 5 19" xfId="211"/>
    <cellStyle name="20% - 强调文字颜色 3 18" xfId="212"/>
    <cellStyle name="40% - 强调文字颜色 4 19" xfId="213"/>
    <cellStyle name="20% - 强调文字颜色 3 19" xfId="214"/>
    <cellStyle name="20% - 强调文字颜色 5 13" xfId="215"/>
    <cellStyle name="40% - 强调文字颜色 6 14" xfId="216"/>
    <cellStyle name="20% - 强调文字颜色 3 2" xfId="217"/>
    <cellStyle name="60% - 强调文字颜色 1 2" xfId="218"/>
    <cellStyle name="20% - 强调文字颜色 5 15" xfId="219"/>
    <cellStyle name="20% - 强调文字颜色 5 20" xfId="220"/>
    <cellStyle name="40% - 强调文字颜色 6 16" xfId="221"/>
    <cellStyle name="20% - 强调文字颜色 3 4" xfId="222"/>
    <cellStyle name="60% - 强调文字颜色 1 3" xfId="223"/>
    <cellStyle name="20% - 强调文字颜色 5 16" xfId="224"/>
    <cellStyle name="40% - 强调文字颜色 6 17" xfId="225"/>
    <cellStyle name="20% - 强调文字颜色 3 5" xfId="226"/>
    <cellStyle name="60% - 强调文字颜色 1 4" xfId="227"/>
    <cellStyle name="20% - 强调文字颜色 5 17" xfId="228"/>
    <cellStyle name="40% - 强调文字颜色 6 18" xfId="229"/>
    <cellStyle name="20% - 强调文字颜色 3 6" xfId="230"/>
    <cellStyle name="60% - 强调文字颜色 1 5" xfId="231"/>
    <cellStyle name="20% - 强调文字颜色 5 18" xfId="232"/>
    <cellStyle name="40% - 强调文字颜色 6 19" xfId="233"/>
    <cellStyle name="20% - 强调文字颜色 3 7" xfId="234"/>
    <cellStyle name="60% - 强调文字颜色 1 6" xfId="235"/>
    <cellStyle name="20% - 强调文字颜色 5 19" xfId="236"/>
    <cellStyle name="20% - 强调文字颜色 3 8" xfId="237"/>
    <cellStyle name="20% - 强调文字颜色 3 9" xfId="238"/>
    <cellStyle name="60% - 强调文字颜色 3 10" xfId="239"/>
    <cellStyle name="60% - 强调文字颜色 1 7" xfId="240"/>
    <cellStyle name="常规 20" xfId="241"/>
    <cellStyle name="常规 15" xfId="242"/>
    <cellStyle name="20% - 强调文字颜色 4 10" xfId="243"/>
    <cellStyle name="40% - 强调文字颜色 5 11" xfId="244"/>
    <cellStyle name="60% - 强调文字颜色 6 12" xfId="245"/>
    <cellStyle name="常规 16" xfId="246"/>
    <cellStyle name="20% - 强调文字颜色 4 11" xfId="247"/>
    <cellStyle name="40% - 强调文字颜色 5 12" xfId="248"/>
    <cellStyle name="60% - 强调文字颜色 6 13" xfId="249"/>
    <cellStyle name="20% - 强调文字颜色 4 12" xfId="250"/>
    <cellStyle name="40% - 强调文字颜色 5 13" xfId="251"/>
    <cellStyle name="60% - 强调文字颜色 6 14" xfId="252"/>
    <cellStyle name="20% - 强调文字颜色 4 13" xfId="253"/>
    <cellStyle name="40% - 强调文字颜色 5 14" xfId="254"/>
    <cellStyle name="60% - 强调文字颜色 6 15" xfId="255"/>
    <cellStyle name="60% - 强调文字颜色 6 20" xfId="256"/>
    <cellStyle name="20% - 强调文字颜色 4 14" xfId="257"/>
    <cellStyle name="40% - 强调文字颜色 5 15" xfId="258"/>
    <cellStyle name="40% - 强调文字颜色 5 20" xfId="259"/>
    <cellStyle name="60% - 强调文字颜色 6 16" xfId="260"/>
    <cellStyle name="20% - 强调文字颜色 4 15" xfId="261"/>
    <cellStyle name="20% - 强调文字颜色 4 20" xfId="262"/>
    <cellStyle name="40% - 强调文字颜色 5 16" xfId="263"/>
    <cellStyle name="60% - 强调文字颜色 6 17" xfId="264"/>
    <cellStyle name="20% - 强调文字颜色 4 17" xfId="265"/>
    <cellStyle name="40% - 强调文字颜色 5 18" xfId="266"/>
    <cellStyle name="60% - 强调文字颜色 6 19" xfId="267"/>
    <cellStyle name="20% - 强调文字颜色 4 18" xfId="268"/>
    <cellStyle name="40% - 强调文字颜色 5 19" xfId="269"/>
    <cellStyle name="20% - 强调文字颜色 4 19" xfId="270"/>
    <cellStyle name="20% - 强调文字颜色 4 2" xfId="271"/>
    <cellStyle name="20% - 强调文字颜色 4 3" xfId="272"/>
    <cellStyle name="60% - 强调文字颜色 2 2" xfId="273"/>
    <cellStyle name="20% - 强调文字颜色 4 4" xfId="274"/>
    <cellStyle name="60% - 强调文字颜色 2 4" xfId="275"/>
    <cellStyle name="20% - 强调文字颜色 4 6" xfId="276"/>
    <cellStyle name="60% - 强调文字颜色 2 5" xfId="277"/>
    <cellStyle name="20% - 强调文字颜色 4 7" xfId="278"/>
    <cellStyle name="60% - 强调文字颜色 2 6" xfId="279"/>
    <cellStyle name="20% - 强调文字颜色 4 8" xfId="280"/>
    <cellStyle name="60% - 强调文字颜色 2 7" xfId="281"/>
    <cellStyle name="20% - 强调文字颜色 4 9" xfId="282"/>
    <cellStyle name="20% - 强调文字颜色 5 10" xfId="283"/>
    <cellStyle name="40% - 强调文字颜色 6 11" xfId="284"/>
    <cellStyle name="20% - 强调文字颜色 5 11" xfId="285"/>
    <cellStyle name="40% - 强调文字颜色 6 12" xfId="286"/>
    <cellStyle name="20% - 强调文字颜色 5 12" xfId="287"/>
    <cellStyle name="40% - 强调文字颜色 6 13" xfId="288"/>
    <cellStyle name="20% - 强调文字颜色 5 2" xfId="289"/>
    <cellStyle name="20% - 强调文字颜色 5 3" xfId="290"/>
    <cellStyle name="60% - 强调文字颜色 3 2" xfId="291"/>
    <cellStyle name="20% - 强调文字颜色 5 4" xfId="292"/>
    <cellStyle name="60% - 强调文字颜色 3 3" xfId="293"/>
    <cellStyle name="20% - 强调文字颜色 5 5" xfId="294"/>
    <cellStyle name="60% - 强调文字颜色 3 4" xfId="295"/>
    <cellStyle name="20% - 强调文字颜色 5 6" xfId="296"/>
    <cellStyle name="60% - 强调文字颜色 3 5" xfId="297"/>
    <cellStyle name="20% - 强调文字颜色 5 7" xfId="298"/>
    <cellStyle name="60% - 强调文字颜色 3 6" xfId="299"/>
    <cellStyle name="20% - 强调文字颜色 5 8" xfId="300"/>
    <cellStyle name="60% - 强调文字颜色 3 7" xfId="301"/>
    <cellStyle name="20% - 强调文字颜色 5 9" xfId="302"/>
    <cellStyle name="20% - 强调文字颜色 6 10" xfId="303"/>
    <cellStyle name="20% - 强调文字颜色 6 11" xfId="304"/>
    <cellStyle name="20% - 强调文字颜色 6 12" xfId="305"/>
    <cellStyle name="20% - 强调文字颜色 6 13" xfId="306"/>
    <cellStyle name="20% - 强调文字颜色 6 14" xfId="307"/>
    <cellStyle name="60% - 强调文字颜色 6 2" xfId="308"/>
    <cellStyle name="20% - 强调文字颜色 6 15" xfId="309"/>
    <cellStyle name="20% - 强调文字颜色 6 20" xfId="310"/>
    <cellStyle name="60% - 强调文字颜色 6 3" xfId="311"/>
    <cellStyle name="20% - 强调文字颜色 6 16" xfId="312"/>
    <cellStyle name="60% - 强调文字颜色 6 4" xfId="313"/>
    <cellStyle name="20% - 强调文字颜色 6 17" xfId="314"/>
    <cellStyle name="60% - 强调文字颜色 6 5" xfId="315"/>
    <cellStyle name="20% - 强调文字颜色 6 18" xfId="316"/>
    <cellStyle name="60% - 强调文字颜色 6 6" xfId="317"/>
    <cellStyle name="20% - 强调文字颜色 6 19" xfId="318"/>
    <cellStyle name="标题 4 11" xfId="319"/>
    <cellStyle name="20% - 强调文字颜色 6 2" xfId="320"/>
    <cellStyle name="标题 4 12" xfId="321"/>
    <cellStyle name="20% - 强调文字颜色 6 3" xfId="322"/>
    <cellStyle name="标题 4 13" xfId="323"/>
    <cellStyle name="60% - 强调文字颜色 4 2" xfId="324"/>
    <cellStyle name="20% - 强调文字颜色 6 4" xfId="325"/>
    <cellStyle name="标题 4 14" xfId="326"/>
    <cellStyle name="60% - 强调文字颜色 4 3" xfId="327"/>
    <cellStyle name="20% - 强调文字颜色 6 5" xfId="328"/>
    <cellStyle name="标题 4 15" xfId="329"/>
    <cellStyle name="标题 4 20" xfId="330"/>
    <cellStyle name="60% - 强调文字颜色 4 4" xfId="331"/>
    <cellStyle name="20% - 强调文字颜色 6 6" xfId="332"/>
    <cellStyle name="标题 4 16" xfId="333"/>
    <cellStyle name="60% - 强调文字颜色 4 5" xfId="334"/>
    <cellStyle name="20% - 强调文字颜色 6 7" xfId="335"/>
    <cellStyle name="标题 4 17" xfId="336"/>
    <cellStyle name="60% - 强调文字颜色 4 6" xfId="337"/>
    <cellStyle name="20% - 强调文字颜色 6 8" xfId="338"/>
    <cellStyle name="标题 4 18" xfId="339"/>
    <cellStyle name="60% - 强调文字颜色 4 7" xfId="340"/>
    <cellStyle name="20% - 强调文字颜色 6 9" xfId="341"/>
    <cellStyle name="40% - 强调文字颜色 1 10" xfId="342"/>
    <cellStyle name="60% - 强调文字颜色 2 11" xfId="343"/>
    <cellStyle name="40% - 强调文字颜色 1 11" xfId="344"/>
    <cellStyle name="60% - 强调文字颜色 2 12" xfId="345"/>
    <cellStyle name="40% - 强调文字颜色 1 12" xfId="346"/>
    <cellStyle name="60% - 强调文字颜色 2 13" xfId="347"/>
    <cellStyle name="40% - 强调文字颜色 1 14" xfId="348"/>
    <cellStyle name="60% - 强调文字颜色 2 15" xfId="349"/>
    <cellStyle name="60% - 强调文字颜色 2 20" xfId="350"/>
    <cellStyle name="标题 1 2" xfId="351"/>
    <cellStyle name="40% - 强调文字颜色 1 15" xfId="352"/>
    <cellStyle name="40% - 强调文字颜色 1 20" xfId="353"/>
    <cellStyle name="60% - 强调文字颜色 2 16" xfId="354"/>
    <cellStyle name="标题 1 3" xfId="355"/>
    <cellStyle name="40% - 强调文字颜色 1 16" xfId="356"/>
    <cellStyle name="60% - 强调文字颜色 2 17" xfId="357"/>
    <cellStyle name="标题 1 4" xfId="358"/>
    <cellStyle name="40% - 强调文字颜色 1 17" xfId="359"/>
    <cellStyle name="60% - 强调文字颜色 2 18" xfId="360"/>
    <cellStyle name="标题 1 5" xfId="361"/>
    <cellStyle name="40% - 强调文字颜色 1 18" xfId="362"/>
    <cellStyle name="60% - 强调文字颜色 2 19" xfId="363"/>
    <cellStyle name="标题 1 6" xfId="364"/>
    <cellStyle name="40% - 强调文字颜色 1 19" xfId="365"/>
    <cellStyle name="40% - 强调文字颜色 1 2" xfId="366"/>
    <cellStyle name="40% - 强调文字颜色 1 3" xfId="367"/>
    <cellStyle name="40% - 强调文字颜色 1 4" xfId="368"/>
    <cellStyle name="40% - 强调文字颜色 1 5" xfId="369"/>
    <cellStyle name="40% - 强调文字颜色 1 6" xfId="370"/>
    <cellStyle name="40% - 强调文字颜色 1 7" xfId="371"/>
    <cellStyle name="40% - 强调文字颜色 1 8" xfId="372"/>
    <cellStyle name="40% - 强调文字颜色 1 9" xfId="373"/>
    <cellStyle name="40% - 强调文字颜色 2 10" xfId="374"/>
    <cellStyle name="60% - 强调文字颜色 3 11" xfId="375"/>
    <cellStyle name="60% - 强调文字颜色 1 8" xfId="376"/>
    <cellStyle name="60% - 强调文字颜色 5 10" xfId="377"/>
    <cellStyle name="40% - 强调文字颜色 2 2" xfId="378"/>
    <cellStyle name="40% - 强调文字颜色 4 10" xfId="379"/>
    <cellStyle name="60% - 强调文字颜色 5 11" xfId="380"/>
    <cellStyle name="40% - 强调文字颜色 2 3" xfId="381"/>
    <cellStyle name="40% - 强调文字颜色 3 2" xfId="382"/>
    <cellStyle name="40% - 强调文字颜色 3 3" xfId="383"/>
    <cellStyle name="40% - 强调文字颜色 3 4" xfId="384"/>
    <cellStyle name="40% - 强调文字颜色 3 5" xfId="385"/>
    <cellStyle name="40% - 强调文字颜色 3 6" xfId="386"/>
    <cellStyle name="40% - 强调文字颜色 3 7" xfId="387"/>
    <cellStyle name="40% - 强调文字颜色 4 3" xfId="388"/>
    <cellStyle name="40% - 强调文字颜色 4 4" xfId="389"/>
    <cellStyle name="40% - 强调文字颜色 4 5" xfId="390"/>
    <cellStyle name="40% - 强调文字颜色 4 6" xfId="391"/>
    <cellStyle name="40% - 强调文字颜色 4 7" xfId="392"/>
    <cellStyle name="40% - 强调文字颜色 4 8" xfId="393"/>
    <cellStyle name="40% - 强调文字颜色 4 9" xfId="394"/>
    <cellStyle name="常规 14" xfId="395"/>
    <cellStyle name="40% - 强调文字颜色 5 10" xfId="396"/>
    <cellStyle name="60% - 强调文字颜色 6 11" xfId="397"/>
    <cellStyle name="差 17" xfId="398"/>
    <cellStyle name="40% - 强调文字颜色 5 2" xfId="399"/>
    <cellStyle name="差 18" xfId="400"/>
    <cellStyle name="40% - 强调文字颜色 5 3" xfId="401"/>
    <cellStyle name="差 19" xfId="402"/>
    <cellStyle name="40% - 强调文字颜色 5 4" xfId="403"/>
    <cellStyle name="40% - 强调文字颜色 5 5" xfId="404"/>
    <cellStyle name="标题 2 10" xfId="405"/>
    <cellStyle name="40% - 强调文字颜色 5 6" xfId="406"/>
    <cellStyle name="标题 2 12" xfId="407"/>
    <cellStyle name="40% - 强调文字颜色 5 8" xfId="408"/>
    <cellStyle name="标题 2 13" xfId="409"/>
    <cellStyle name="40% - 强调文字颜色 5 9" xfId="410"/>
    <cellStyle name="40% - 强调文字颜色 6 10" xfId="411"/>
    <cellStyle name="40% - 强调文字颜色 6 2" xfId="412"/>
    <cellStyle name="标题 17" xfId="413"/>
    <cellStyle name="标题 22" xfId="414"/>
    <cellStyle name="40% - 强调文字颜色 6 3" xfId="415"/>
    <cellStyle name="标题 18" xfId="416"/>
    <cellStyle name="标题 23" xfId="417"/>
    <cellStyle name="40% - 强调文字颜色 6 4" xfId="418"/>
    <cellStyle name="标题 19" xfId="419"/>
    <cellStyle name="40% - 强调文字颜色 6 6" xfId="420"/>
    <cellStyle name="40% - 强调文字颜色 6 7" xfId="421"/>
    <cellStyle name="40% - 强调文字颜色 6 8" xfId="422"/>
    <cellStyle name="40% - 强调文字颜色 6 9" xfId="423"/>
    <cellStyle name="60% - 强调文字颜色 1 10" xfId="424"/>
    <cellStyle name="60% - 强调文字颜色 1 12" xfId="425"/>
    <cellStyle name="60% - 强调文字颜色 1 13" xfId="426"/>
    <cellStyle name="60% - 强调文字颜色 1 14" xfId="427"/>
    <cellStyle name="60% - 强调文字颜色 1 15" xfId="428"/>
    <cellStyle name="60% - 强调文字颜色 1 20" xfId="429"/>
    <cellStyle name="60% - 强调文字颜色 1 16" xfId="430"/>
    <cellStyle name="60% - 强调文字颜色 1 17" xfId="431"/>
    <cellStyle name="60% - 强调文字颜色 1 18" xfId="432"/>
    <cellStyle name="60% - 强调文字颜色 1 19" xfId="433"/>
    <cellStyle name="60% - 强调文字颜色 2 10" xfId="434"/>
    <cellStyle name="60% - 强调文字颜色 2 8" xfId="435"/>
    <cellStyle name="60% - 强调文字颜色 2 9" xfId="436"/>
    <cellStyle name="60% - 强调文字颜色 3 8" xfId="437"/>
    <cellStyle name="60% - 强调文字颜色 3 9" xfId="438"/>
    <cellStyle name="60% - 强调文字颜色 6 7" xfId="439"/>
    <cellStyle name="60% - 强调文字颜色 4 10" xfId="440"/>
    <cellStyle name="标题 4 19" xfId="441"/>
    <cellStyle name="60% - 强调文字颜色 4 8" xfId="442"/>
    <cellStyle name="60% - 强调文字颜色 4 9" xfId="443"/>
    <cellStyle name="60% - 强调文字颜色 5 2" xfId="444"/>
    <cellStyle name="60% - 强调文字颜色 5 3" xfId="445"/>
    <cellStyle name="60% - 强调文字颜色 5 4" xfId="446"/>
    <cellStyle name="60% - 强调文字颜色 5 5" xfId="447"/>
    <cellStyle name="60% - 强调文字颜色 5 6" xfId="448"/>
    <cellStyle name="60% - 强调文字颜色 5 7" xfId="449"/>
    <cellStyle name="60% - 强调文字颜色 5 8" xfId="450"/>
    <cellStyle name="60% - 强调文字颜色 5 9" xfId="451"/>
    <cellStyle name="常规 13" xfId="452"/>
    <cellStyle name="60% - 强调文字颜色 6 10" xfId="453"/>
    <cellStyle name="标题 1 10" xfId="454"/>
    <cellStyle name="标题 1 11" xfId="455"/>
    <cellStyle name="标题 1 12" xfId="456"/>
    <cellStyle name="标题 1 13" xfId="457"/>
    <cellStyle name="标题 1 14" xfId="458"/>
    <cellStyle name="标题 1 15" xfId="459"/>
    <cellStyle name="标题 1 20" xfId="460"/>
    <cellStyle name="标题 1 16" xfId="461"/>
    <cellStyle name="解释性文本 5" xfId="462"/>
    <cellStyle name="差 2" xfId="463"/>
    <cellStyle name="标题 1 17" xfId="464"/>
    <cellStyle name="解释性文本 6" xfId="465"/>
    <cellStyle name="差 3" xfId="466"/>
    <cellStyle name="标题 1 18" xfId="467"/>
    <cellStyle name="解释性文本 7" xfId="468"/>
    <cellStyle name="差 4" xfId="469"/>
    <cellStyle name="标题 1 19" xfId="470"/>
    <cellStyle name="标题 1 7" xfId="471"/>
    <cellStyle name="标题 1 8" xfId="472"/>
    <cellStyle name="标题 1 9" xfId="473"/>
    <cellStyle name="标题 10" xfId="474"/>
    <cellStyle name="标题 11" xfId="475"/>
    <cellStyle name="标题 12" xfId="476"/>
    <cellStyle name="标题 13" xfId="477"/>
    <cellStyle name="标题 14" xfId="478"/>
    <cellStyle name="标题 15" xfId="479"/>
    <cellStyle name="标题 20" xfId="480"/>
    <cellStyle name="标题 16" xfId="481"/>
    <cellStyle name="标题 21" xfId="482"/>
    <cellStyle name="标题 2 14" xfId="483"/>
    <cellStyle name="标题 2 15" xfId="484"/>
    <cellStyle name="标题 2 20" xfId="485"/>
    <cellStyle name="标题 2 16" xfId="486"/>
    <cellStyle name="标题 2 17" xfId="487"/>
    <cellStyle name="标题 2 18" xfId="488"/>
    <cellStyle name="标题 2 19" xfId="489"/>
    <cellStyle name="标题 2 2" xfId="490"/>
    <cellStyle name="标题 2 3" xfId="491"/>
    <cellStyle name="标题 2 4" xfId="492"/>
    <cellStyle name="标题 2 5" xfId="493"/>
    <cellStyle name="标题 2 6" xfId="494"/>
    <cellStyle name="标题 2 7" xfId="495"/>
    <cellStyle name="标题 2 8" xfId="496"/>
    <cellStyle name="标题 2 9" xfId="497"/>
    <cellStyle name="标题 3 10" xfId="498"/>
    <cellStyle name="标题 3 19" xfId="499"/>
    <cellStyle name="标题 3 2" xfId="500"/>
    <cellStyle name="标题 3 3" xfId="501"/>
    <cellStyle name="标题 3 4" xfId="502"/>
    <cellStyle name="标题 3 5" xfId="503"/>
    <cellStyle name="标题 3 6" xfId="504"/>
    <cellStyle name="标题 3 7" xfId="505"/>
    <cellStyle name="标题 3 8" xfId="506"/>
    <cellStyle name="标题 3 9" xfId="507"/>
    <cellStyle name="标题 4 10" xfId="508"/>
    <cellStyle name="标题 4 2" xfId="509"/>
    <cellStyle name="标题 4 3" xfId="510"/>
    <cellStyle name="标题 4 4" xfId="511"/>
    <cellStyle name="标题 4 5" xfId="512"/>
    <cellStyle name="标题 4 6" xfId="513"/>
    <cellStyle name="标题 4 7" xfId="514"/>
    <cellStyle name="标题 4 8" xfId="515"/>
    <cellStyle name="标题 4 9" xfId="516"/>
    <cellStyle name="标题 5" xfId="517"/>
    <cellStyle name="标题 6" xfId="518"/>
    <cellStyle name="标题 7" xfId="519"/>
    <cellStyle name="标题 8" xfId="520"/>
    <cellStyle name="标题 9" xfId="521"/>
    <cellStyle name="差 10" xfId="522"/>
    <cellStyle name="差 11" xfId="523"/>
    <cellStyle name="差 13" xfId="524"/>
    <cellStyle name="差 14" xfId="525"/>
    <cellStyle name="差 15" xfId="526"/>
    <cellStyle name="差 20" xfId="527"/>
    <cellStyle name="差 16" xfId="528"/>
    <cellStyle name="解释性文本 8" xfId="529"/>
    <cellStyle name="差 5" xfId="530"/>
    <cellStyle name="常规 10" xfId="531"/>
    <cellStyle name="常规 11" xfId="532"/>
    <cellStyle name="常规 12" xfId="533"/>
    <cellStyle name="常规 17" xfId="534"/>
    <cellStyle name="常规 18" xfId="535"/>
    <cellStyle name="常规 19" xfId="536"/>
    <cellStyle name="常规 19_1月份部门得分表" xfId="537"/>
    <cellStyle name="好 10" xfId="538"/>
    <cellStyle name="常规 2" xfId="539"/>
    <cellStyle name="注释 10" xfId="540"/>
    <cellStyle name="好 11" xfId="541"/>
    <cellStyle name="常规 3" xfId="542"/>
    <cellStyle name="注释 11" xfId="543"/>
    <cellStyle name="好 12" xfId="544"/>
    <cellStyle name="常规 4" xfId="545"/>
    <cellStyle name="注释 12" xfId="546"/>
    <cellStyle name="好 13" xfId="547"/>
    <cellStyle name="常规 5" xfId="548"/>
    <cellStyle name="注释 13" xfId="549"/>
    <cellStyle name="好 14" xfId="550"/>
    <cellStyle name="常规 6" xfId="551"/>
    <cellStyle name="注释 14" xfId="552"/>
    <cellStyle name="好 20" xfId="553"/>
    <cellStyle name="好 15" xfId="554"/>
    <cellStyle name="常规 7" xfId="555"/>
    <cellStyle name="注释 20" xfId="556"/>
    <cellStyle name="注释 15" xfId="557"/>
    <cellStyle name="好 16" xfId="558"/>
    <cellStyle name="常规 8" xfId="559"/>
    <cellStyle name="注释 16" xfId="560"/>
    <cellStyle name="好 17" xfId="561"/>
    <cellStyle name="常规 9" xfId="562"/>
    <cellStyle name="注释 17" xfId="563"/>
    <cellStyle name="好 18" xfId="564"/>
    <cellStyle name="注释 18" xfId="565"/>
    <cellStyle name="好 19" xfId="566"/>
    <cellStyle name="好 2" xfId="567"/>
    <cellStyle name="好 3" xfId="568"/>
    <cellStyle name="好 4" xfId="569"/>
    <cellStyle name="好 5" xfId="570"/>
    <cellStyle name="好 6" xfId="571"/>
    <cellStyle name="好 7" xfId="572"/>
    <cellStyle name="好 8" xfId="573"/>
    <cellStyle name="好 9" xfId="574"/>
    <cellStyle name="强调文字颜色 4 11" xfId="575"/>
    <cellStyle name="汇总 10" xfId="576"/>
    <cellStyle name="强调文字颜色 4 12" xfId="577"/>
    <cellStyle name="汇总 11" xfId="578"/>
    <cellStyle name="强调文字颜色 4 13" xfId="579"/>
    <cellStyle name="汇总 12" xfId="580"/>
    <cellStyle name="强调文字颜色 4 14" xfId="581"/>
    <cellStyle name="汇总 13" xfId="582"/>
    <cellStyle name="强调文字颜色 4 20" xfId="583"/>
    <cellStyle name="强调文字颜色 4 15" xfId="584"/>
    <cellStyle name="汇总 14" xfId="585"/>
    <cellStyle name="强调文字颜色 4 16" xfId="586"/>
    <cellStyle name="汇总 20" xfId="587"/>
    <cellStyle name="汇总 15" xfId="588"/>
    <cellStyle name="强调文字颜色 4 17" xfId="589"/>
    <cellStyle name="汇总 16" xfId="590"/>
    <cellStyle name="强调文字颜色 4 18" xfId="591"/>
    <cellStyle name="汇总 17" xfId="592"/>
    <cellStyle name="强调文字颜色 4 19" xfId="593"/>
    <cellStyle name="汇总 18" xfId="594"/>
    <cellStyle name="汇总 19" xfId="595"/>
    <cellStyle name="汇总 2" xfId="596"/>
    <cellStyle name="汇总 3" xfId="597"/>
    <cellStyle name="汇总 4" xfId="598"/>
    <cellStyle name="汇总 5" xfId="599"/>
    <cellStyle name="汇总 6" xfId="600"/>
    <cellStyle name="汇总 7" xfId="601"/>
    <cellStyle name="汇总 8" xfId="602"/>
    <cellStyle name="汇总 9" xfId="603"/>
    <cellStyle name="计算 10" xfId="604"/>
    <cellStyle name="计算 11" xfId="605"/>
    <cellStyle name="计算 12" xfId="606"/>
    <cellStyle name="计算 13" xfId="607"/>
    <cellStyle name="计算 14" xfId="608"/>
    <cellStyle name="计算 20" xfId="609"/>
    <cellStyle name="计算 15" xfId="610"/>
    <cellStyle name="计算 16" xfId="611"/>
    <cellStyle name="计算 17" xfId="612"/>
    <cellStyle name="计算 18" xfId="613"/>
    <cellStyle name="计算 19" xfId="614"/>
    <cellStyle name="计算 2" xfId="615"/>
    <cellStyle name="计算 3" xfId="616"/>
    <cellStyle name="计算 4" xfId="617"/>
    <cellStyle name="计算 5" xfId="618"/>
    <cellStyle name="计算 6" xfId="619"/>
    <cellStyle name="计算 7" xfId="620"/>
    <cellStyle name="计算 8" xfId="621"/>
    <cellStyle name="计算 9" xfId="622"/>
    <cellStyle name="检查单元格 10" xfId="623"/>
    <cellStyle name="检查单元格 11" xfId="624"/>
    <cellStyle name="检查单元格 12" xfId="625"/>
    <cellStyle name="检查单元格 13" xfId="626"/>
    <cellStyle name="检查单元格 14" xfId="627"/>
    <cellStyle name="检查单元格 20" xfId="628"/>
    <cellStyle name="检查单元格 15" xfId="629"/>
    <cellStyle name="检查单元格 16" xfId="630"/>
    <cellStyle name="检查单元格 17" xfId="631"/>
    <cellStyle name="检查单元格 18" xfId="632"/>
    <cellStyle name="检查单元格 19" xfId="633"/>
    <cellStyle name="检查单元格 2" xfId="634"/>
    <cellStyle name="检查单元格 3" xfId="635"/>
    <cellStyle name="检查单元格 4" xfId="636"/>
    <cellStyle name="检查单元格 5" xfId="637"/>
    <cellStyle name="检查单元格 6" xfId="638"/>
    <cellStyle name="检查单元格 7" xfId="639"/>
    <cellStyle name="检查单元格 8" xfId="640"/>
    <cellStyle name="检查单元格 9" xfId="641"/>
    <cellStyle name="解释性文本 10" xfId="642"/>
    <cellStyle name="解释性文本 11" xfId="643"/>
    <cellStyle name="解释性文本 12" xfId="644"/>
    <cellStyle name="解释性文本 13" xfId="645"/>
    <cellStyle name="解释性文本 14" xfId="646"/>
    <cellStyle name="解释性文本 20" xfId="647"/>
    <cellStyle name="解释性文本 15" xfId="648"/>
    <cellStyle name="解释性文本 16" xfId="649"/>
    <cellStyle name="解释性文本 17" xfId="650"/>
    <cellStyle name="解释性文本 18" xfId="651"/>
    <cellStyle name="解释性文本 19" xfId="652"/>
    <cellStyle name="解释性文本 2" xfId="653"/>
    <cellStyle name="解释性文本 3" xfId="654"/>
    <cellStyle name="解释性文本 4" xfId="655"/>
    <cellStyle name="警告文本 10" xfId="656"/>
    <cellStyle name="警告文本 11" xfId="657"/>
    <cellStyle name="警告文本 12" xfId="658"/>
    <cellStyle name="警告文本 13" xfId="659"/>
    <cellStyle name="警告文本 14" xfId="660"/>
    <cellStyle name="警告文本 20" xfId="661"/>
    <cellStyle name="警告文本 15" xfId="662"/>
    <cellStyle name="警告文本 16" xfId="663"/>
    <cellStyle name="警告文本 17" xfId="664"/>
    <cellStyle name="警告文本 18" xfId="665"/>
    <cellStyle name="警告文本 19" xfId="666"/>
    <cellStyle name="警告文本 2" xfId="667"/>
    <cellStyle name="警告文本 3" xfId="668"/>
    <cellStyle name="警告文本 4" xfId="669"/>
    <cellStyle name="警告文本 5" xfId="670"/>
    <cellStyle name="警告文本 6" xfId="671"/>
    <cellStyle name="警告文本 7" xfId="672"/>
    <cellStyle name="警告文本 8" xfId="673"/>
    <cellStyle name="警告文本 9" xfId="674"/>
    <cellStyle name="链接单元格 10" xfId="675"/>
    <cellStyle name="链接单元格 11" xfId="676"/>
    <cellStyle name="链接单元格 12" xfId="677"/>
    <cellStyle name="链接单元格 13" xfId="678"/>
    <cellStyle name="链接单元格 14" xfId="679"/>
    <cellStyle name="链接单元格 20" xfId="680"/>
    <cellStyle name="链接单元格 15" xfId="681"/>
    <cellStyle name="链接单元格 16" xfId="682"/>
    <cellStyle name="链接单元格 17" xfId="683"/>
    <cellStyle name="链接单元格 18" xfId="684"/>
    <cellStyle name="链接单元格 19" xfId="685"/>
    <cellStyle name="链接单元格 2" xfId="686"/>
    <cellStyle name="链接单元格 3" xfId="687"/>
    <cellStyle name="链接单元格 4" xfId="688"/>
    <cellStyle name="链接单元格 5" xfId="689"/>
    <cellStyle name="链接单元格 6" xfId="690"/>
    <cellStyle name="链接单元格 7" xfId="691"/>
    <cellStyle name="链接单元格 8" xfId="692"/>
    <cellStyle name="链接单元格 9" xfId="693"/>
    <cellStyle name="强调文字颜色 1 10" xfId="694"/>
    <cellStyle name="强调文字颜色 1 11" xfId="695"/>
    <cellStyle name="强调文字颜色 1 12" xfId="696"/>
    <cellStyle name="强调文字颜色 1 13" xfId="697"/>
    <cellStyle name="强调文字颜色 1 14" xfId="698"/>
    <cellStyle name="强调文字颜色 1 20" xfId="699"/>
    <cellStyle name="强调文字颜色 1 15" xfId="700"/>
    <cellStyle name="强调文字颜色 1 16" xfId="701"/>
    <cellStyle name="强调文字颜色 1 17" xfId="702"/>
    <cellStyle name="强调文字颜色 1 18" xfId="703"/>
    <cellStyle name="强调文字颜色 1 19" xfId="704"/>
    <cellStyle name="强调文字颜色 1 2" xfId="705"/>
    <cellStyle name="强调文字颜色 1 3" xfId="706"/>
    <cellStyle name="强调文字颜色 1 4" xfId="707"/>
    <cellStyle name="强调文字颜色 1 5" xfId="708"/>
    <cellStyle name="强调文字颜色 1 6" xfId="709"/>
    <cellStyle name="强调文字颜色 1 7" xfId="710"/>
    <cellStyle name="强调文字颜色 1 8" xfId="711"/>
    <cellStyle name="强调文字颜色 1 9" xfId="712"/>
    <cellStyle name="强调文字颜色 2 10" xfId="713"/>
    <cellStyle name="强调文字颜色 2 11" xfId="714"/>
    <cellStyle name="强调文字颜色 2 12" xfId="715"/>
    <cellStyle name="强调文字颜色 2 14" xfId="716"/>
    <cellStyle name="强调文字颜色 2 20" xfId="717"/>
    <cellStyle name="强调文字颜色 2 15" xfId="718"/>
    <cellStyle name="强调文字颜色 2 16" xfId="719"/>
    <cellStyle name="强调文字颜色 2 17" xfId="720"/>
    <cellStyle name="强调文字颜色 2 18" xfId="721"/>
    <cellStyle name="强调文字颜色 2 19" xfId="722"/>
    <cellStyle name="强调文字颜色 2 2" xfId="723"/>
    <cellStyle name="强调文字颜色 2 3" xfId="724"/>
    <cellStyle name="强调文字颜色 2 4" xfId="725"/>
    <cellStyle name="强调文字颜色 2 5" xfId="726"/>
    <cellStyle name="强调文字颜色 2 6" xfId="727"/>
    <cellStyle name="强调文字颜色 2 7" xfId="728"/>
    <cellStyle name="强调文字颜色 2 8" xfId="729"/>
    <cellStyle name="强调文字颜色 2 9" xfId="730"/>
    <cellStyle name="强调文字颜色 3 10" xfId="731"/>
    <cellStyle name="强调文字颜色 3 11" xfId="732"/>
    <cellStyle name="强调文字颜色 3 12" xfId="733"/>
    <cellStyle name="强调文字颜色 3 13" xfId="734"/>
    <cellStyle name="强调文字颜色 3 14" xfId="735"/>
    <cellStyle name="强调文字颜色 3 20" xfId="736"/>
    <cellStyle name="强调文字颜色 3 15" xfId="737"/>
    <cellStyle name="强调文字颜色 3 16" xfId="738"/>
    <cellStyle name="强调文字颜色 3 17" xfId="739"/>
    <cellStyle name="强调文字颜色 3 18" xfId="740"/>
    <cellStyle name="强调文字颜色 3 19" xfId="741"/>
    <cellStyle name="强调文字颜色 3 2" xfId="742"/>
    <cellStyle name="强调文字颜色 3 3" xfId="743"/>
    <cellStyle name="强调文字颜色 3 4" xfId="744"/>
    <cellStyle name="强调文字颜色 3 5" xfId="745"/>
    <cellStyle name="强调文字颜色 3 6" xfId="746"/>
    <cellStyle name="强调文字颜色 3 7" xfId="747"/>
    <cellStyle name="强调文字颜色 3 8" xfId="748"/>
    <cellStyle name="强调文字颜色 3 9" xfId="749"/>
    <cellStyle name="强调文字颜色 4 10" xfId="750"/>
    <cellStyle name="强调文字颜色 4 2" xfId="751"/>
    <cellStyle name="强调文字颜色 4 3" xfId="752"/>
    <cellStyle name="强调文字颜色 4 4" xfId="753"/>
    <cellStyle name="强调文字颜色 4 5" xfId="754"/>
    <cellStyle name="强调文字颜色 4 6" xfId="755"/>
    <cellStyle name="强调文字颜色 4 7" xfId="756"/>
    <cellStyle name="输入 10" xfId="757"/>
    <cellStyle name="强调文字颜色 4 8" xfId="758"/>
    <cellStyle name="输入 11" xfId="759"/>
    <cellStyle name="强调文字颜色 4 9" xfId="760"/>
    <cellStyle name="强调文字颜色 5 10" xfId="761"/>
    <cellStyle name="强调文字颜色 5 11" xfId="762"/>
    <cellStyle name="强调文字颜色 5 12" xfId="763"/>
    <cellStyle name="强调文字颜色 5 13" xfId="764"/>
    <cellStyle name="强调文字颜色 5 14" xfId="765"/>
    <cellStyle name="强调文字颜色 5 20" xfId="766"/>
    <cellStyle name="强调文字颜色 5 15" xfId="767"/>
    <cellStyle name="强调文字颜色 5 16" xfId="768"/>
    <cellStyle name="强调文字颜色 5 17" xfId="769"/>
    <cellStyle name="强调文字颜色 5 18" xfId="770"/>
    <cellStyle name="强调文字颜色 5 19" xfId="771"/>
    <cellStyle name="强调文字颜色 5 2" xfId="772"/>
    <cellStyle name="强调文字颜色 5 3" xfId="773"/>
    <cellStyle name="强调文字颜色 5 4" xfId="774"/>
    <cellStyle name="强调文字颜色 5 5" xfId="775"/>
    <cellStyle name="强调文字颜色 5 6" xfId="776"/>
    <cellStyle name="强调文字颜色 5 7" xfId="777"/>
    <cellStyle name="强调文字颜色 5 8" xfId="778"/>
    <cellStyle name="强调文字颜色 5 9" xfId="779"/>
    <cellStyle name="强调文字颜色 6 10" xfId="780"/>
    <cellStyle name="强调文字颜色 6 11" xfId="781"/>
    <cellStyle name="强调文字颜色 6 12" xfId="782"/>
    <cellStyle name="强调文字颜色 6 13" xfId="783"/>
    <cellStyle name="强调文字颜色 6 14" xfId="784"/>
    <cellStyle name="强调文字颜色 6 20" xfId="785"/>
    <cellStyle name="强调文字颜色 6 15" xfId="786"/>
    <cellStyle name="强调文字颜色 6 16" xfId="787"/>
    <cellStyle name="强调文字颜色 6 17" xfId="788"/>
    <cellStyle name="强调文字颜色 6 18" xfId="789"/>
    <cellStyle name="强调文字颜色 6 19" xfId="790"/>
    <cellStyle name="强调文字颜色 6 2" xfId="791"/>
    <cellStyle name="强调文字颜色 6 3" xfId="792"/>
    <cellStyle name="强调文字颜色 6 4" xfId="793"/>
    <cellStyle name="强调文字颜色 6 5" xfId="794"/>
    <cellStyle name="强调文字颜色 6 6" xfId="795"/>
    <cellStyle name="强调文字颜色 6 7" xfId="796"/>
    <cellStyle name="强调文字颜色 6 8" xfId="797"/>
    <cellStyle name="强调文字颜色 6 9" xfId="798"/>
    <cellStyle name="适中 10" xfId="799"/>
    <cellStyle name="适中 11" xfId="800"/>
    <cellStyle name="适中 12" xfId="801"/>
    <cellStyle name="适中 13" xfId="802"/>
    <cellStyle name="适中 14" xfId="803"/>
    <cellStyle name="适中 20" xfId="804"/>
    <cellStyle name="适中 15" xfId="805"/>
    <cellStyle name="适中 16" xfId="806"/>
    <cellStyle name="适中 17" xfId="807"/>
    <cellStyle name="适中 18" xfId="808"/>
    <cellStyle name="适中 19" xfId="809"/>
    <cellStyle name="适中 2" xfId="810"/>
    <cellStyle name="适中 3" xfId="811"/>
    <cellStyle name="适中 4" xfId="812"/>
    <cellStyle name="适中 5" xfId="813"/>
    <cellStyle name="适中 6" xfId="814"/>
    <cellStyle name="适中 7" xfId="815"/>
    <cellStyle name="适中 8" xfId="816"/>
    <cellStyle name="适中 9" xfId="817"/>
    <cellStyle name="输出 10" xfId="818"/>
    <cellStyle name="输出 11" xfId="819"/>
    <cellStyle name="输出 12" xfId="820"/>
    <cellStyle name="输出 13" xfId="821"/>
    <cellStyle name="输出 14" xfId="822"/>
    <cellStyle name="输出 20" xfId="823"/>
    <cellStyle name="输出 15" xfId="824"/>
    <cellStyle name="输出 16" xfId="825"/>
    <cellStyle name="输出 17" xfId="826"/>
    <cellStyle name="输出 18" xfId="827"/>
    <cellStyle name="输出 19" xfId="828"/>
    <cellStyle name="输出 2" xfId="829"/>
    <cellStyle name="输出 3" xfId="830"/>
    <cellStyle name="输出 4" xfId="831"/>
    <cellStyle name="输出 5" xfId="832"/>
    <cellStyle name="输出 6" xfId="833"/>
    <cellStyle name="输出 7" xfId="834"/>
    <cellStyle name="输出 8" xfId="835"/>
    <cellStyle name="输出 9" xfId="836"/>
    <cellStyle name="输入 12" xfId="837"/>
    <cellStyle name="输入 13" xfId="838"/>
    <cellStyle name="输入 14" xfId="839"/>
    <cellStyle name="输入 20" xfId="840"/>
    <cellStyle name="输入 15" xfId="841"/>
    <cellStyle name="输入 16" xfId="842"/>
    <cellStyle name="输入 17" xfId="843"/>
    <cellStyle name="输入 18" xfId="844"/>
    <cellStyle name="输入 19" xfId="845"/>
    <cellStyle name="输入 2" xfId="846"/>
    <cellStyle name="输入 3" xfId="847"/>
    <cellStyle name="输入 4" xfId="848"/>
    <cellStyle name="输入 5" xfId="849"/>
    <cellStyle name="输入 6" xfId="850"/>
    <cellStyle name="输入 7" xfId="851"/>
    <cellStyle name="输入 8" xfId="852"/>
    <cellStyle name="输入 9" xfId="853"/>
    <cellStyle name="注释 19" xfId="854"/>
    <cellStyle name="注释 2" xfId="855"/>
    <cellStyle name="注释 3" xfId="856"/>
    <cellStyle name="注释 4" xfId="857"/>
    <cellStyle name="注释 5" xfId="858"/>
    <cellStyle name="注释 6" xfId="859"/>
    <cellStyle name="注释 7" xfId="860"/>
    <cellStyle name="注释 8" xfId="861"/>
    <cellStyle name="注释 9" xfId="8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0</xdr:colOff>
      <xdr:row>35</xdr:row>
      <xdr:rowOff>0</xdr:rowOff>
    </xdr:from>
    <xdr:to>
      <xdr:col>8</xdr:col>
      <xdr:colOff>190500</xdr:colOff>
      <xdr:row>35</xdr:row>
      <xdr:rowOff>152400</xdr:rowOff>
    </xdr:to>
    <xdr:pic>
      <xdr:nvPicPr>
        <xdr:cNvPr id="1" name="Picture 106" hidden="1"/>
        <xdr:cNvPicPr preferRelativeResize="1">
          <a:picLocks noChangeAspect="1"/>
        </xdr:cNvPicPr>
      </xdr:nvPicPr>
      <xdr:blipFill>
        <a:blip r:embed="rId1"/>
        <a:stretch>
          <a:fillRect/>
        </a:stretch>
      </xdr:blipFill>
      <xdr:spPr>
        <a:xfrm>
          <a:off x="7515225" y="8505825"/>
          <a:ext cx="190500" cy="1524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S40"/>
  <sheetViews>
    <sheetView showGridLines="0" tabSelected="1" zoomScale="83" zoomScaleNormal="83" workbookViewId="0" topLeftCell="A1">
      <pane ySplit="11" topLeftCell="A18" activePane="bottomLeft" state="frozen"/>
      <selection pane="bottomLeft" activeCell="A1" sqref="A1:B1"/>
    </sheetView>
  </sheetViews>
  <sheetFormatPr defaultColWidth="9.00390625" defaultRowHeight="14.25"/>
  <cols>
    <col min="1" max="1" width="5.125" style="2" customWidth="1"/>
    <col min="2" max="2" width="29.875" style="2" customWidth="1"/>
    <col min="3" max="3" width="11.50390625" style="2" customWidth="1"/>
    <col min="4" max="4" width="11.625" style="2" customWidth="1"/>
    <col min="5" max="5" width="9.25390625" style="2" customWidth="1"/>
    <col min="6" max="6" width="10.875" style="2" customWidth="1"/>
    <col min="7" max="7" width="10.75390625" style="2" customWidth="1"/>
    <col min="8" max="8" width="9.625" style="2" customWidth="1"/>
    <col min="9" max="9" width="9.125" style="3" customWidth="1"/>
    <col min="10" max="10" width="11.125" style="3" customWidth="1"/>
    <col min="11" max="11" width="11.00390625" style="4" customWidth="1"/>
    <col min="12" max="12" width="9.00390625" style="5" customWidth="1"/>
    <col min="13" max="13" width="7.875" style="2" customWidth="1"/>
    <col min="14" max="14" width="9.25390625" style="2" customWidth="1"/>
    <col min="15" max="15" width="11.00390625" style="6" customWidth="1"/>
    <col min="16" max="16" width="6.125" style="2" customWidth="1"/>
    <col min="17" max="16384" width="9.00390625" style="2" customWidth="1"/>
  </cols>
  <sheetData>
    <row r="1" spans="1:2" ht="14.25">
      <c r="A1" s="7"/>
      <c r="B1" s="7"/>
    </row>
    <row r="2" spans="1:16" ht="6" customHeight="1">
      <c r="A2" s="8"/>
      <c r="B2" s="8"/>
      <c r="C2" s="9"/>
      <c r="D2" s="9"/>
      <c r="E2" s="9"/>
      <c r="F2" s="9"/>
      <c r="G2" s="9"/>
      <c r="H2" s="9"/>
      <c r="I2" s="28"/>
      <c r="J2" s="28"/>
      <c r="K2" s="29"/>
      <c r="L2" s="30"/>
      <c r="M2" s="9"/>
      <c r="N2" s="9"/>
      <c r="O2" s="31"/>
      <c r="P2" s="9"/>
    </row>
    <row r="3" spans="1:16" ht="27" customHeight="1">
      <c r="A3" s="10" t="s">
        <v>0</v>
      </c>
      <c r="B3" s="10"/>
      <c r="C3" s="10"/>
      <c r="D3" s="10"/>
      <c r="E3" s="10"/>
      <c r="F3" s="10"/>
      <c r="G3" s="10"/>
      <c r="H3" s="10"/>
      <c r="I3" s="10"/>
      <c r="J3" s="10"/>
      <c r="K3" s="10"/>
      <c r="L3" s="10"/>
      <c r="M3" s="10"/>
      <c r="N3" s="10"/>
      <c r="O3" s="10"/>
      <c r="P3" s="10"/>
    </row>
    <row r="4" spans="1:16" ht="25.5" customHeight="1">
      <c r="A4" s="11" t="s">
        <v>1</v>
      </c>
      <c r="B4" s="12"/>
      <c r="C4" s="12"/>
      <c r="D4" s="12"/>
      <c r="E4" s="12"/>
      <c r="F4" s="12"/>
      <c r="G4" s="12"/>
      <c r="H4" s="12"/>
      <c r="I4" s="12"/>
      <c r="J4" s="12"/>
      <c r="K4" s="12"/>
      <c r="L4" s="12"/>
      <c r="M4" s="12"/>
      <c r="N4" s="12"/>
      <c r="O4" s="12"/>
      <c r="P4" s="32"/>
    </row>
    <row r="5" spans="1:16" ht="39.75" customHeight="1">
      <c r="A5" s="13" t="s">
        <v>2</v>
      </c>
      <c r="B5" s="14" t="s">
        <v>3</v>
      </c>
      <c r="C5" s="14" t="s">
        <v>4</v>
      </c>
      <c r="D5" s="14" t="s">
        <v>5</v>
      </c>
      <c r="E5" s="14" t="s">
        <v>6</v>
      </c>
      <c r="F5" s="14" t="s">
        <v>7</v>
      </c>
      <c r="G5" s="14" t="s">
        <v>8</v>
      </c>
      <c r="H5" s="14" t="s">
        <v>9</v>
      </c>
      <c r="I5" s="33" t="s">
        <v>10</v>
      </c>
      <c r="J5" s="33" t="s">
        <v>11</v>
      </c>
      <c r="K5" s="34" t="s">
        <v>12</v>
      </c>
      <c r="L5" s="35" t="s">
        <v>13</v>
      </c>
      <c r="M5" s="14" t="s">
        <v>14</v>
      </c>
      <c r="N5" s="14" t="s">
        <v>15</v>
      </c>
      <c r="O5" s="36" t="s">
        <v>16</v>
      </c>
      <c r="P5" s="37" t="s">
        <v>17</v>
      </c>
    </row>
    <row r="6" spans="1:17" s="1" customFormat="1" ht="18" customHeight="1">
      <c r="A6" s="15">
        <v>1</v>
      </c>
      <c r="B6" s="16" t="s">
        <v>18</v>
      </c>
      <c r="C6" s="16">
        <f>E6+H6</f>
        <v>1115</v>
      </c>
      <c r="D6" s="16">
        <v>0</v>
      </c>
      <c r="E6" s="16">
        <f>F6+G6</f>
        <v>1112</v>
      </c>
      <c r="F6" s="16">
        <v>1108</v>
      </c>
      <c r="G6" s="16">
        <v>4</v>
      </c>
      <c r="H6" s="16">
        <v>3</v>
      </c>
      <c r="I6" s="38">
        <f aca="true" t="shared" si="0" ref="I6:I15">E6/C6</f>
        <v>0.9973094170403587</v>
      </c>
      <c r="J6" s="38">
        <f>F6/C6</f>
        <v>0.9937219730941704</v>
      </c>
      <c r="K6" s="39">
        <f>ROUND((F6+G6*0.7)/C6*80,2)</f>
        <v>79.7</v>
      </c>
      <c r="L6" s="40">
        <v>10</v>
      </c>
      <c r="M6" s="17">
        <v>8.2</v>
      </c>
      <c r="N6" s="41">
        <v>0</v>
      </c>
      <c r="O6" s="42">
        <f>K6+L6+M6-N6</f>
        <v>97.9</v>
      </c>
      <c r="P6" s="43">
        <v>1</v>
      </c>
      <c r="Q6" s="56"/>
    </row>
    <row r="7" spans="1:17" s="1" customFormat="1" ht="18" customHeight="1">
      <c r="A7" s="15">
        <v>2</v>
      </c>
      <c r="B7" s="16" t="s">
        <v>19</v>
      </c>
      <c r="C7" s="16">
        <f>E7+H7</f>
        <v>1063</v>
      </c>
      <c r="D7" s="16">
        <v>0</v>
      </c>
      <c r="E7" s="16">
        <f>F7+G7</f>
        <v>1062</v>
      </c>
      <c r="F7" s="16">
        <v>1058</v>
      </c>
      <c r="G7" s="16">
        <v>4</v>
      </c>
      <c r="H7" s="16">
        <v>1</v>
      </c>
      <c r="I7" s="38">
        <f t="shared" si="0"/>
        <v>0.9990592662276576</v>
      </c>
      <c r="J7" s="38">
        <f>F7/C7</f>
        <v>0.9952963311382879</v>
      </c>
      <c r="K7" s="39">
        <f>ROUND((F7+G7*0.7)/C7*80,2)</f>
        <v>79.83</v>
      </c>
      <c r="L7" s="40">
        <f>ROUND(E7/1100*10,2)</f>
        <v>9.65</v>
      </c>
      <c r="M7" s="17">
        <v>8</v>
      </c>
      <c r="N7" s="41">
        <v>0</v>
      </c>
      <c r="O7" s="42">
        <f>K7+L7+M7-N7</f>
        <v>97.48</v>
      </c>
      <c r="P7" s="43">
        <v>2</v>
      </c>
      <c r="Q7" s="56"/>
    </row>
    <row r="8" spans="1:17" s="1" customFormat="1" ht="18" customHeight="1">
      <c r="A8" s="15">
        <v>3</v>
      </c>
      <c r="B8" s="17" t="s">
        <v>20</v>
      </c>
      <c r="C8" s="18">
        <f>D8+E8</f>
        <v>238</v>
      </c>
      <c r="D8" s="17">
        <v>1</v>
      </c>
      <c r="E8" s="17">
        <v>237</v>
      </c>
      <c r="F8" s="19" t="s">
        <v>21</v>
      </c>
      <c r="G8" s="19" t="s">
        <v>21</v>
      </c>
      <c r="H8" s="19" t="s">
        <v>21</v>
      </c>
      <c r="I8" s="38">
        <f t="shared" si="0"/>
        <v>0.9957983193277311</v>
      </c>
      <c r="J8" s="19" t="s">
        <v>21</v>
      </c>
      <c r="K8" s="17">
        <f>99.4*0.9</f>
        <v>89.46000000000001</v>
      </c>
      <c r="L8" s="40" t="s">
        <v>21</v>
      </c>
      <c r="M8" s="17">
        <v>8</v>
      </c>
      <c r="N8" s="41">
        <v>0</v>
      </c>
      <c r="O8" s="42">
        <f>K8+M8-N8</f>
        <v>97.46000000000001</v>
      </c>
      <c r="P8" s="43">
        <v>3</v>
      </c>
      <c r="Q8" s="57"/>
    </row>
    <row r="9" spans="1:17" s="1" customFormat="1" ht="18" customHeight="1">
      <c r="A9" s="15">
        <v>4</v>
      </c>
      <c r="B9" s="16" t="s">
        <v>22</v>
      </c>
      <c r="C9" s="16">
        <f>E9+H9</f>
        <v>4768</v>
      </c>
      <c r="D9" s="16">
        <v>0</v>
      </c>
      <c r="E9" s="16">
        <f>F9+G9</f>
        <v>4743</v>
      </c>
      <c r="F9" s="16">
        <v>4597</v>
      </c>
      <c r="G9" s="16">
        <v>146</v>
      </c>
      <c r="H9" s="16">
        <v>25</v>
      </c>
      <c r="I9" s="38">
        <f t="shared" si="0"/>
        <v>0.9947567114093959</v>
      </c>
      <c r="J9" s="38">
        <f>F9/C9</f>
        <v>0.9641359060402684</v>
      </c>
      <c r="K9" s="39">
        <f>ROUND((F9+G9*0.7)/C9*80,2)</f>
        <v>78.85</v>
      </c>
      <c r="L9" s="40">
        <v>10</v>
      </c>
      <c r="M9" s="17">
        <v>8.9</v>
      </c>
      <c r="N9" s="41">
        <v>1</v>
      </c>
      <c r="O9" s="42">
        <f>K9+L9+M9-N9</f>
        <v>96.75</v>
      </c>
      <c r="P9" s="43">
        <v>4</v>
      </c>
      <c r="Q9" s="57"/>
    </row>
    <row r="10" spans="1:17" s="1" customFormat="1" ht="18" customHeight="1">
      <c r="A10" s="15">
        <v>5</v>
      </c>
      <c r="B10" s="16" t="s">
        <v>23</v>
      </c>
      <c r="C10" s="16">
        <f>E10+H10</f>
        <v>820</v>
      </c>
      <c r="D10" s="16">
        <v>0</v>
      </c>
      <c r="E10" s="16">
        <f>F10+G10</f>
        <v>820</v>
      </c>
      <c r="F10" s="16">
        <v>820</v>
      </c>
      <c r="G10" s="16">
        <v>0</v>
      </c>
      <c r="H10" s="16">
        <v>0</v>
      </c>
      <c r="I10" s="38">
        <f t="shared" si="0"/>
        <v>1</v>
      </c>
      <c r="J10" s="38">
        <f>F10/C10</f>
        <v>1</v>
      </c>
      <c r="K10" s="39">
        <f>ROUND((F10+G10*0.7)/C10*80,2)</f>
        <v>80</v>
      </c>
      <c r="L10" s="40">
        <f>ROUND(E10/1100*10,2)</f>
        <v>7.45</v>
      </c>
      <c r="M10" s="17">
        <v>8.9</v>
      </c>
      <c r="N10" s="41">
        <v>0</v>
      </c>
      <c r="O10" s="42">
        <f>K10+L10+M10-N10</f>
        <v>96.35000000000001</v>
      </c>
      <c r="P10" s="43">
        <v>5</v>
      </c>
      <c r="Q10" s="57"/>
    </row>
    <row r="11" spans="1:17" s="1" customFormat="1" ht="18" customHeight="1">
      <c r="A11" s="15">
        <v>6</v>
      </c>
      <c r="B11" s="16" t="s">
        <v>24</v>
      </c>
      <c r="C11" s="16">
        <f>E11+H11</f>
        <v>1442</v>
      </c>
      <c r="D11" s="16">
        <v>0</v>
      </c>
      <c r="E11" s="16">
        <f>F11+G11</f>
        <v>1442</v>
      </c>
      <c r="F11" s="16">
        <v>1430</v>
      </c>
      <c r="G11" s="16">
        <v>12</v>
      </c>
      <c r="H11" s="16">
        <v>0</v>
      </c>
      <c r="I11" s="38">
        <f t="shared" si="0"/>
        <v>1</v>
      </c>
      <c r="J11" s="38">
        <f>F11/C11</f>
        <v>0.9916782246879334</v>
      </c>
      <c r="K11" s="39">
        <f>ROUND((F11+G11*0.7)/C11*80,2)</f>
        <v>79.8</v>
      </c>
      <c r="L11" s="40">
        <v>10</v>
      </c>
      <c r="M11" s="17">
        <v>8.5</v>
      </c>
      <c r="N11" s="41">
        <v>2</v>
      </c>
      <c r="O11" s="42">
        <f>K11+L11+M11-N11</f>
        <v>96.3</v>
      </c>
      <c r="P11" s="43">
        <v>6</v>
      </c>
      <c r="Q11" s="57"/>
    </row>
    <row r="12" spans="1:17" s="1" customFormat="1" ht="18" customHeight="1">
      <c r="A12" s="15">
        <v>7</v>
      </c>
      <c r="B12" s="17" t="s">
        <v>25</v>
      </c>
      <c r="C12" s="18">
        <f>D12+E12</f>
        <v>216</v>
      </c>
      <c r="D12" s="18">
        <v>5</v>
      </c>
      <c r="E12" s="17">
        <v>211</v>
      </c>
      <c r="F12" s="19" t="s">
        <v>21</v>
      </c>
      <c r="G12" s="19" t="s">
        <v>21</v>
      </c>
      <c r="H12" s="19" t="s">
        <v>21</v>
      </c>
      <c r="I12" s="38">
        <f t="shared" si="0"/>
        <v>0.9768518518518519</v>
      </c>
      <c r="J12" s="19" t="s">
        <v>21</v>
      </c>
      <c r="K12" s="17">
        <f>98*0.9</f>
        <v>88.2</v>
      </c>
      <c r="L12" s="40" t="s">
        <v>21</v>
      </c>
      <c r="M12" s="17">
        <v>8</v>
      </c>
      <c r="N12" s="41">
        <v>0</v>
      </c>
      <c r="O12" s="42">
        <f>K12+M12-N12</f>
        <v>96.2</v>
      </c>
      <c r="P12" s="43">
        <v>7</v>
      </c>
      <c r="Q12" s="57"/>
    </row>
    <row r="13" spans="1:17" s="1" customFormat="1" ht="18" customHeight="1">
      <c r="A13" s="15">
        <v>8</v>
      </c>
      <c r="B13" s="16" t="s">
        <v>26</v>
      </c>
      <c r="C13" s="16">
        <f>E13+H13</f>
        <v>1095</v>
      </c>
      <c r="D13" s="16">
        <v>0</v>
      </c>
      <c r="E13" s="16">
        <f>F13+G13</f>
        <v>1090</v>
      </c>
      <c r="F13" s="16">
        <v>1076</v>
      </c>
      <c r="G13" s="16">
        <v>14</v>
      </c>
      <c r="H13" s="16">
        <v>5</v>
      </c>
      <c r="I13" s="38">
        <f t="shared" si="0"/>
        <v>0.9954337899543378</v>
      </c>
      <c r="J13" s="38">
        <f>F13/C13</f>
        <v>0.982648401826484</v>
      </c>
      <c r="K13" s="39">
        <f>ROUND((F13+G13*0.7)/C13*80,2)</f>
        <v>79.33</v>
      </c>
      <c r="L13" s="40">
        <f>ROUND(E13/1100*10,2)</f>
        <v>9.91</v>
      </c>
      <c r="M13" s="17">
        <v>7.9</v>
      </c>
      <c r="N13" s="41">
        <v>1</v>
      </c>
      <c r="O13" s="42">
        <f>K13+L13+M13-N13</f>
        <v>96.14</v>
      </c>
      <c r="P13" s="43">
        <v>8</v>
      </c>
      <c r="Q13" s="56"/>
    </row>
    <row r="14" spans="1:17" s="1" customFormat="1" ht="18" customHeight="1">
      <c r="A14" s="15">
        <v>9</v>
      </c>
      <c r="B14" s="17" t="s">
        <v>27</v>
      </c>
      <c r="C14" s="18">
        <f>D14+E14</f>
        <v>205</v>
      </c>
      <c r="D14" s="17">
        <v>4</v>
      </c>
      <c r="E14" s="17">
        <v>201</v>
      </c>
      <c r="F14" s="19" t="s">
        <v>21</v>
      </c>
      <c r="G14" s="19" t="s">
        <v>21</v>
      </c>
      <c r="H14" s="19" t="s">
        <v>21</v>
      </c>
      <c r="I14" s="38">
        <f t="shared" si="0"/>
        <v>0.9804878048780488</v>
      </c>
      <c r="J14" s="19" t="s">
        <v>21</v>
      </c>
      <c r="K14" s="17">
        <f>97.8*0.9</f>
        <v>88.02</v>
      </c>
      <c r="L14" s="40" t="s">
        <v>21</v>
      </c>
      <c r="M14" s="17">
        <v>8</v>
      </c>
      <c r="N14" s="18">
        <v>0</v>
      </c>
      <c r="O14" s="42">
        <f>K14+M14-N14</f>
        <v>96.02</v>
      </c>
      <c r="P14" s="43">
        <v>9</v>
      </c>
      <c r="Q14" s="56"/>
    </row>
    <row r="15" spans="1:17" s="1" customFormat="1" ht="18" customHeight="1">
      <c r="A15" s="15">
        <v>10</v>
      </c>
      <c r="B15" s="17" t="s">
        <v>28</v>
      </c>
      <c r="C15" s="18">
        <f>D15+E15</f>
        <v>289</v>
      </c>
      <c r="D15" s="18">
        <v>7</v>
      </c>
      <c r="E15" s="17">
        <v>282</v>
      </c>
      <c r="F15" s="19" t="s">
        <v>21</v>
      </c>
      <c r="G15" s="19" t="s">
        <v>21</v>
      </c>
      <c r="H15" s="19" t="s">
        <v>21</v>
      </c>
      <c r="I15" s="38">
        <f t="shared" si="0"/>
        <v>0.9757785467128027</v>
      </c>
      <c r="J15" s="19" t="s">
        <v>21</v>
      </c>
      <c r="K15" s="17">
        <f>96.9*0.9</f>
        <v>87.21000000000001</v>
      </c>
      <c r="L15" s="40" t="s">
        <v>21</v>
      </c>
      <c r="M15" s="17">
        <v>8</v>
      </c>
      <c r="N15" s="41">
        <v>2</v>
      </c>
      <c r="O15" s="42">
        <f>K15+M15-N15</f>
        <v>93.21000000000001</v>
      </c>
      <c r="P15" s="43">
        <v>10</v>
      </c>
      <c r="Q15" s="57"/>
    </row>
    <row r="16" spans="1:17" s="1" customFormat="1" ht="18" customHeight="1">
      <c r="A16" s="20" t="s">
        <v>29</v>
      </c>
      <c r="B16" s="21"/>
      <c r="C16" s="21"/>
      <c r="D16" s="21"/>
      <c r="E16" s="21"/>
      <c r="F16" s="21"/>
      <c r="G16" s="21"/>
      <c r="H16" s="21"/>
      <c r="I16" s="21"/>
      <c r="J16" s="21"/>
      <c r="K16" s="21"/>
      <c r="L16" s="21"/>
      <c r="M16" s="21"/>
      <c r="N16" s="21"/>
      <c r="O16" s="21"/>
      <c r="P16" s="44"/>
      <c r="Q16" s="58"/>
    </row>
    <row r="17" spans="1:16" ht="35.25" customHeight="1">
      <c r="A17" s="13" t="s">
        <v>2</v>
      </c>
      <c r="B17" s="14" t="s">
        <v>3</v>
      </c>
      <c r="C17" s="14" t="s">
        <v>4</v>
      </c>
      <c r="D17" s="14" t="s">
        <v>5</v>
      </c>
      <c r="E17" s="14" t="s">
        <v>6</v>
      </c>
      <c r="F17" s="14" t="s">
        <v>7</v>
      </c>
      <c r="G17" s="14" t="s">
        <v>8</v>
      </c>
      <c r="H17" s="14" t="s">
        <v>9</v>
      </c>
      <c r="I17" s="33" t="s">
        <v>10</v>
      </c>
      <c r="J17" s="33" t="s">
        <v>11</v>
      </c>
      <c r="K17" s="34" t="s">
        <v>12</v>
      </c>
      <c r="L17" s="14" t="s">
        <v>13</v>
      </c>
      <c r="M17" s="14"/>
      <c r="N17" s="14" t="s">
        <v>15</v>
      </c>
      <c r="O17" s="36" t="s">
        <v>16</v>
      </c>
      <c r="P17" s="37" t="s">
        <v>17</v>
      </c>
    </row>
    <row r="18" spans="1:16" s="1" customFormat="1" ht="18" customHeight="1">
      <c r="A18" s="15">
        <v>11</v>
      </c>
      <c r="B18" s="22" t="s">
        <v>30</v>
      </c>
      <c r="C18" s="22">
        <f aca="true" t="shared" si="1" ref="C18:C25">E18+H18</f>
        <v>147</v>
      </c>
      <c r="D18" s="22">
        <v>0</v>
      </c>
      <c r="E18" s="22">
        <f aca="true" t="shared" si="2" ref="E18:E35">F18+G18</f>
        <v>147</v>
      </c>
      <c r="F18" s="22">
        <v>142</v>
      </c>
      <c r="G18" s="22">
        <v>5</v>
      </c>
      <c r="H18" s="22">
        <v>0</v>
      </c>
      <c r="I18" s="45">
        <f aca="true" t="shared" si="3" ref="I18:I36">E18/C18</f>
        <v>1</v>
      </c>
      <c r="J18" s="38">
        <f aca="true" t="shared" si="4" ref="J18:J36">F18/C18</f>
        <v>0.9659863945578231</v>
      </c>
      <c r="K18" s="39">
        <f aca="true" t="shared" si="5" ref="K18:K35">ROUND((F18+G18*0.7)/C18*90,2)</f>
        <v>89.08</v>
      </c>
      <c r="L18" s="46">
        <f aca="true" t="shared" si="6" ref="L18:L35">ROUND(E18/1100*10,2)</f>
        <v>1.34</v>
      </c>
      <c r="M18" s="46"/>
      <c r="N18" s="41">
        <v>0</v>
      </c>
      <c r="O18" s="42">
        <f aca="true" t="shared" si="7" ref="O18:O35">K18+L18-N18</f>
        <v>90.42</v>
      </c>
      <c r="P18" s="43">
        <v>1</v>
      </c>
    </row>
    <row r="19" spans="1:16" s="1" customFormat="1" ht="18" customHeight="1">
      <c r="A19" s="15">
        <v>12</v>
      </c>
      <c r="B19" s="22" t="s">
        <v>31</v>
      </c>
      <c r="C19" s="22">
        <f t="shared" si="1"/>
        <v>45</v>
      </c>
      <c r="D19" s="22">
        <v>0</v>
      </c>
      <c r="E19" s="22">
        <f t="shared" si="2"/>
        <v>45</v>
      </c>
      <c r="F19" s="22">
        <v>45</v>
      </c>
      <c r="G19" s="22">
        <v>0</v>
      </c>
      <c r="H19" s="22">
        <v>0</v>
      </c>
      <c r="I19" s="45">
        <f t="shared" si="3"/>
        <v>1</v>
      </c>
      <c r="J19" s="38">
        <f t="shared" si="4"/>
        <v>1</v>
      </c>
      <c r="K19" s="39">
        <f t="shared" si="5"/>
        <v>90</v>
      </c>
      <c r="L19" s="46">
        <f t="shared" si="6"/>
        <v>0.41</v>
      </c>
      <c r="M19" s="46"/>
      <c r="N19" s="41">
        <v>0</v>
      </c>
      <c r="O19" s="42">
        <f t="shared" si="7"/>
        <v>90.41</v>
      </c>
      <c r="P19" s="43">
        <v>2</v>
      </c>
    </row>
    <row r="20" spans="1:16" s="1" customFormat="1" ht="18" customHeight="1">
      <c r="A20" s="15">
        <v>13</v>
      </c>
      <c r="B20" s="22" t="s">
        <v>32</v>
      </c>
      <c r="C20" s="22">
        <f t="shared" si="1"/>
        <v>40</v>
      </c>
      <c r="D20" s="22">
        <v>0</v>
      </c>
      <c r="E20" s="22">
        <f t="shared" si="2"/>
        <v>40</v>
      </c>
      <c r="F20" s="22">
        <v>40</v>
      </c>
      <c r="G20" s="22">
        <v>0</v>
      </c>
      <c r="H20" s="22">
        <v>0</v>
      </c>
      <c r="I20" s="45">
        <f t="shared" si="3"/>
        <v>1</v>
      </c>
      <c r="J20" s="38">
        <f t="shared" si="4"/>
        <v>1</v>
      </c>
      <c r="K20" s="39">
        <f t="shared" si="5"/>
        <v>90</v>
      </c>
      <c r="L20" s="46">
        <f t="shared" si="6"/>
        <v>0.36</v>
      </c>
      <c r="M20" s="46"/>
      <c r="N20" s="41">
        <v>0</v>
      </c>
      <c r="O20" s="42">
        <f t="shared" si="7"/>
        <v>90.36</v>
      </c>
      <c r="P20" s="43">
        <v>3</v>
      </c>
    </row>
    <row r="21" spans="1:16" s="1" customFormat="1" ht="18" customHeight="1">
      <c r="A21" s="15">
        <v>14</v>
      </c>
      <c r="B21" s="22" t="s">
        <v>33</v>
      </c>
      <c r="C21" s="22">
        <f t="shared" si="1"/>
        <v>33</v>
      </c>
      <c r="D21" s="22">
        <v>0</v>
      </c>
      <c r="E21" s="22">
        <f t="shared" si="2"/>
        <v>33</v>
      </c>
      <c r="F21" s="22">
        <v>33</v>
      </c>
      <c r="G21" s="22">
        <v>0</v>
      </c>
      <c r="H21" s="22">
        <v>0</v>
      </c>
      <c r="I21" s="45">
        <f t="shared" si="3"/>
        <v>1</v>
      </c>
      <c r="J21" s="38">
        <f t="shared" si="4"/>
        <v>1</v>
      </c>
      <c r="K21" s="39">
        <f t="shared" si="5"/>
        <v>90</v>
      </c>
      <c r="L21" s="46">
        <f t="shared" si="6"/>
        <v>0.3</v>
      </c>
      <c r="M21" s="47"/>
      <c r="N21" s="48">
        <v>0</v>
      </c>
      <c r="O21" s="42">
        <f t="shared" si="7"/>
        <v>90.3</v>
      </c>
      <c r="P21" s="43">
        <v>4</v>
      </c>
    </row>
    <row r="22" spans="1:16" s="1" customFormat="1" ht="18" customHeight="1">
      <c r="A22" s="15">
        <v>15</v>
      </c>
      <c r="B22" s="22" t="s">
        <v>34</v>
      </c>
      <c r="C22" s="22">
        <f t="shared" si="1"/>
        <v>17</v>
      </c>
      <c r="D22" s="22">
        <v>0</v>
      </c>
      <c r="E22" s="22">
        <f t="shared" si="2"/>
        <v>17</v>
      </c>
      <c r="F22" s="22">
        <v>17</v>
      </c>
      <c r="G22" s="22">
        <v>0</v>
      </c>
      <c r="H22" s="22">
        <v>0</v>
      </c>
      <c r="I22" s="45">
        <f t="shared" si="3"/>
        <v>1</v>
      </c>
      <c r="J22" s="38">
        <f t="shared" si="4"/>
        <v>1</v>
      </c>
      <c r="K22" s="39">
        <f t="shared" si="5"/>
        <v>90</v>
      </c>
      <c r="L22" s="46">
        <f t="shared" si="6"/>
        <v>0.15</v>
      </c>
      <c r="M22" s="46"/>
      <c r="N22" s="41">
        <v>0</v>
      </c>
      <c r="O22" s="42">
        <f t="shared" si="7"/>
        <v>90.15</v>
      </c>
      <c r="P22" s="43">
        <v>5</v>
      </c>
    </row>
    <row r="23" spans="1:16" s="1" customFormat="1" ht="18" customHeight="1">
      <c r="A23" s="15">
        <v>16</v>
      </c>
      <c r="B23" s="22" t="s">
        <v>35</v>
      </c>
      <c r="C23" s="22">
        <f t="shared" si="1"/>
        <v>10</v>
      </c>
      <c r="D23" s="22">
        <v>0</v>
      </c>
      <c r="E23" s="22">
        <f t="shared" si="2"/>
        <v>10</v>
      </c>
      <c r="F23" s="22">
        <v>10</v>
      </c>
      <c r="G23" s="22">
        <v>0</v>
      </c>
      <c r="H23" s="22">
        <v>0</v>
      </c>
      <c r="I23" s="45">
        <f t="shared" si="3"/>
        <v>1</v>
      </c>
      <c r="J23" s="38">
        <f t="shared" si="4"/>
        <v>1</v>
      </c>
      <c r="K23" s="39">
        <f t="shared" si="5"/>
        <v>90</v>
      </c>
      <c r="L23" s="46">
        <f t="shared" si="6"/>
        <v>0.09</v>
      </c>
      <c r="M23" s="46"/>
      <c r="N23" s="41">
        <v>0</v>
      </c>
      <c r="O23" s="42">
        <f t="shared" si="7"/>
        <v>90.09</v>
      </c>
      <c r="P23" s="43">
        <v>6</v>
      </c>
    </row>
    <row r="24" spans="1:16" s="1" customFormat="1" ht="18" customHeight="1">
      <c r="A24" s="15">
        <v>17</v>
      </c>
      <c r="B24" s="22" t="s">
        <v>36</v>
      </c>
      <c r="C24" s="22">
        <f t="shared" si="1"/>
        <v>9</v>
      </c>
      <c r="D24" s="22">
        <v>0</v>
      </c>
      <c r="E24" s="22">
        <f t="shared" si="2"/>
        <v>9</v>
      </c>
      <c r="F24" s="22">
        <v>9</v>
      </c>
      <c r="G24" s="22">
        <v>0</v>
      </c>
      <c r="H24" s="22">
        <v>0</v>
      </c>
      <c r="I24" s="45">
        <f t="shared" si="3"/>
        <v>1</v>
      </c>
      <c r="J24" s="38">
        <f t="shared" si="4"/>
        <v>1</v>
      </c>
      <c r="K24" s="39">
        <f t="shared" si="5"/>
        <v>90</v>
      </c>
      <c r="L24" s="46">
        <f t="shared" si="6"/>
        <v>0.08</v>
      </c>
      <c r="M24" s="46"/>
      <c r="N24" s="41">
        <v>0</v>
      </c>
      <c r="O24" s="42">
        <f t="shared" si="7"/>
        <v>90.08</v>
      </c>
      <c r="P24" s="43">
        <v>7</v>
      </c>
    </row>
    <row r="25" spans="1:16" s="1" customFormat="1" ht="18" customHeight="1">
      <c r="A25" s="15">
        <v>18</v>
      </c>
      <c r="B25" s="22" t="s">
        <v>37</v>
      </c>
      <c r="C25" s="22">
        <f t="shared" si="1"/>
        <v>4</v>
      </c>
      <c r="D25" s="22">
        <v>0</v>
      </c>
      <c r="E25" s="22">
        <f t="shared" si="2"/>
        <v>4</v>
      </c>
      <c r="F25" s="22">
        <v>4</v>
      </c>
      <c r="G25" s="22">
        <v>0</v>
      </c>
      <c r="H25" s="22">
        <v>0</v>
      </c>
      <c r="I25" s="45">
        <f t="shared" si="3"/>
        <v>1</v>
      </c>
      <c r="J25" s="38">
        <f t="shared" si="4"/>
        <v>1</v>
      </c>
      <c r="K25" s="39">
        <f t="shared" si="5"/>
        <v>90</v>
      </c>
      <c r="L25" s="46">
        <f t="shared" si="6"/>
        <v>0.04</v>
      </c>
      <c r="M25" s="46"/>
      <c r="N25" s="41">
        <v>0</v>
      </c>
      <c r="O25" s="42">
        <f t="shared" si="7"/>
        <v>90.04</v>
      </c>
      <c r="P25" s="43">
        <v>8</v>
      </c>
    </row>
    <row r="26" spans="1:16" s="1" customFormat="1" ht="18" customHeight="1">
      <c r="A26" s="15">
        <v>19</v>
      </c>
      <c r="B26" s="16" t="s">
        <v>38</v>
      </c>
      <c r="C26" s="16">
        <v>12</v>
      </c>
      <c r="D26" s="16">
        <v>0</v>
      </c>
      <c r="E26" s="22">
        <f t="shared" si="2"/>
        <v>12</v>
      </c>
      <c r="F26" s="16">
        <v>11</v>
      </c>
      <c r="G26" s="16">
        <v>1</v>
      </c>
      <c r="H26" s="16">
        <v>0</v>
      </c>
      <c r="I26" s="45">
        <f t="shared" si="3"/>
        <v>1</v>
      </c>
      <c r="J26" s="38">
        <f t="shared" si="4"/>
        <v>0.9166666666666666</v>
      </c>
      <c r="K26" s="39">
        <f t="shared" si="5"/>
        <v>87.75</v>
      </c>
      <c r="L26" s="46">
        <f t="shared" si="6"/>
        <v>0.11</v>
      </c>
      <c r="M26" s="46"/>
      <c r="N26" s="41">
        <v>0</v>
      </c>
      <c r="O26" s="42">
        <f t="shared" si="7"/>
        <v>87.86</v>
      </c>
      <c r="P26" s="43">
        <v>9</v>
      </c>
    </row>
    <row r="27" spans="1:16" s="1" customFormat="1" ht="18" customHeight="1">
      <c r="A27" s="15">
        <v>20</v>
      </c>
      <c r="B27" s="22" t="s">
        <v>39</v>
      </c>
      <c r="C27" s="22">
        <f aca="true" t="shared" si="8" ref="C27:C35">E27+H27</f>
        <v>54</v>
      </c>
      <c r="D27" s="22">
        <v>0</v>
      </c>
      <c r="E27" s="22">
        <f t="shared" si="2"/>
        <v>52</v>
      </c>
      <c r="F27" s="22">
        <v>51</v>
      </c>
      <c r="G27" s="22">
        <v>1</v>
      </c>
      <c r="H27" s="22">
        <v>2</v>
      </c>
      <c r="I27" s="45">
        <f t="shared" si="3"/>
        <v>0.9629629629629629</v>
      </c>
      <c r="J27" s="38">
        <f t="shared" si="4"/>
        <v>0.9444444444444444</v>
      </c>
      <c r="K27" s="39">
        <f t="shared" si="5"/>
        <v>86.17</v>
      </c>
      <c r="L27" s="46">
        <f t="shared" si="6"/>
        <v>0.47</v>
      </c>
      <c r="M27" s="46"/>
      <c r="N27" s="41">
        <v>0</v>
      </c>
      <c r="O27" s="42">
        <f t="shared" si="7"/>
        <v>86.64</v>
      </c>
      <c r="P27" s="43">
        <v>10</v>
      </c>
    </row>
    <row r="28" spans="1:16" s="1" customFormat="1" ht="18" customHeight="1">
      <c r="A28" s="15">
        <v>21</v>
      </c>
      <c r="B28" s="22" t="s">
        <v>40</v>
      </c>
      <c r="C28" s="22">
        <f t="shared" si="8"/>
        <v>925</v>
      </c>
      <c r="D28" s="22">
        <v>0</v>
      </c>
      <c r="E28" s="22">
        <f t="shared" si="2"/>
        <v>830</v>
      </c>
      <c r="F28" s="22">
        <v>726</v>
      </c>
      <c r="G28" s="22">
        <v>104</v>
      </c>
      <c r="H28" s="22">
        <v>95</v>
      </c>
      <c r="I28" s="45">
        <f t="shared" si="3"/>
        <v>0.8972972972972973</v>
      </c>
      <c r="J28" s="38">
        <f t="shared" si="4"/>
        <v>0.7848648648648648</v>
      </c>
      <c r="K28" s="39">
        <f t="shared" si="5"/>
        <v>77.72</v>
      </c>
      <c r="L28" s="46">
        <f t="shared" si="6"/>
        <v>7.55</v>
      </c>
      <c r="M28" s="46"/>
      <c r="N28" s="41">
        <v>0</v>
      </c>
      <c r="O28" s="42">
        <f t="shared" si="7"/>
        <v>85.27</v>
      </c>
      <c r="P28" s="43">
        <v>11</v>
      </c>
    </row>
    <row r="29" spans="1:19" s="1" customFormat="1" ht="18" customHeight="1">
      <c r="A29" s="15">
        <v>22</v>
      </c>
      <c r="B29" s="22" t="s">
        <v>41</v>
      </c>
      <c r="C29" s="22">
        <f t="shared" si="8"/>
        <v>35</v>
      </c>
      <c r="D29" s="22">
        <v>0</v>
      </c>
      <c r="E29" s="22">
        <f t="shared" si="2"/>
        <v>33</v>
      </c>
      <c r="F29" s="22">
        <v>33</v>
      </c>
      <c r="G29" s="22">
        <v>0</v>
      </c>
      <c r="H29" s="22">
        <v>2</v>
      </c>
      <c r="I29" s="45">
        <f t="shared" si="3"/>
        <v>0.9428571428571428</v>
      </c>
      <c r="J29" s="38">
        <f t="shared" si="4"/>
        <v>0.9428571428571428</v>
      </c>
      <c r="K29" s="39">
        <f t="shared" si="5"/>
        <v>84.86</v>
      </c>
      <c r="L29" s="46">
        <f t="shared" si="6"/>
        <v>0.3</v>
      </c>
      <c r="M29" s="46"/>
      <c r="N29" s="41">
        <v>0</v>
      </c>
      <c r="O29" s="42">
        <f t="shared" si="7"/>
        <v>85.16</v>
      </c>
      <c r="P29" s="43">
        <v>12</v>
      </c>
      <c r="Q29" s="56"/>
      <c r="R29" s="56"/>
      <c r="S29" s="56"/>
    </row>
    <row r="30" spans="1:19" s="1" customFormat="1" ht="18" customHeight="1">
      <c r="A30" s="15">
        <v>23</v>
      </c>
      <c r="B30" s="22" t="s">
        <v>42</v>
      </c>
      <c r="C30" s="22">
        <f t="shared" si="8"/>
        <v>43</v>
      </c>
      <c r="D30" s="22">
        <v>0</v>
      </c>
      <c r="E30" s="22">
        <f t="shared" si="2"/>
        <v>42</v>
      </c>
      <c r="F30" s="22">
        <v>35</v>
      </c>
      <c r="G30" s="22">
        <v>7</v>
      </c>
      <c r="H30" s="22">
        <v>1</v>
      </c>
      <c r="I30" s="45">
        <f t="shared" si="3"/>
        <v>0.9767441860465116</v>
      </c>
      <c r="J30" s="38">
        <f t="shared" si="4"/>
        <v>0.813953488372093</v>
      </c>
      <c r="K30" s="39">
        <f t="shared" si="5"/>
        <v>83.51</v>
      </c>
      <c r="L30" s="46">
        <f t="shared" si="6"/>
        <v>0.38</v>
      </c>
      <c r="M30" s="46"/>
      <c r="N30" s="41">
        <v>0</v>
      </c>
      <c r="O30" s="42">
        <f t="shared" si="7"/>
        <v>83.89</v>
      </c>
      <c r="P30" s="43">
        <v>13</v>
      </c>
      <c r="Q30" s="56"/>
      <c r="R30" s="56"/>
      <c r="S30" s="56"/>
    </row>
    <row r="31" spans="1:19" s="1" customFormat="1" ht="18" customHeight="1">
      <c r="A31" s="15">
        <v>24</v>
      </c>
      <c r="B31" s="16" t="s">
        <v>43</v>
      </c>
      <c r="C31" s="16">
        <f t="shared" si="8"/>
        <v>4</v>
      </c>
      <c r="D31" s="16">
        <v>0</v>
      </c>
      <c r="E31" s="22">
        <f t="shared" si="2"/>
        <v>4</v>
      </c>
      <c r="F31" s="16">
        <v>3</v>
      </c>
      <c r="G31" s="16">
        <v>1</v>
      </c>
      <c r="H31" s="16">
        <v>0</v>
      </c>
      <c r="I31" s="45">
        <f t="shared" si="3"/>
        <v>1</v>
      </c>
      <c r="J31" s="38">
        <f t="shared" si="4"/>
        <v>0.75</v>
      </c>
      <c r="K31" s="39">
        <f t="shared" si="5"/>
        <v>83.25</v>
      </c>
      <c r="L31" s="46">
        <f t="shared" si="6"/>
        <v>0.04</v>
      </c>
      <c r="M31" s="46"/>
      <c r="N31" s="41">
        <v>0</v>
      </c>
      <c r="O31" s="42">
        <f t="shared" si="7"/>
        <v>83.29</v>
      </c>
      <c r="P31" s="43">
        <v>14</v>
      </c>
      <c r="Q31" s="59"/>
      <c r="R31" s="59"/>
      <c r="S31" s="59"/>
    </row>
    <row r="32" spans="1:16" s="1" customFormat="1" ht="18" customHeight="1">
      <c r="A32" s="15">
        <v>25</v>
      </c>
      <c r="B32" s="22" t="s">
        <v>44</v>
      </c>
      <c r="C32" s="22">
        <f t="shared" si="8"/>
        <v>15</v>
      </c>
      <c r="D32" s="22">
        <v>0</v>
      </c>
      <c r="E32" s="22">
        <f t="shared" si="2"/>
        <v>15</v>
      </c>
      <c r="F32" s="22">
        <v>11</v>
      </c>
      <c r="G32" s="22">
        <v>4</v>
      </c>
      <c r="H32" s="22">
        <v>0</v>
      </c>
      <c r="I32" s="45">
        <f t="shared" si="3"/>
        <v>1</v>
      </c>
      <c r="J32" s="38">
        <f t="shared" si="4"/>
        <v>0.7333333333333333</v>
      </c>
      <c r="K32" s="39">
        <f t="shared" si="5"/>
        <v>82.8</v>
      </c>
      <c r="L32" s="46">
        <f t="shared" si="6"/>
        <v>0.14</v>
      </c>
      <c r="M32" s="46"/>
      <c r="N32" s="41">
        <v>0</v>
      </c>
      <c r="O32" s="42">
        <f t="shared" si="7"/>
        <v>82.94</v>
      </c>
      <c r="P32" s="43">
        <v>15</v>
      </c>
    </row>
    <row r="33" spans="1:16" s="1" customFormat="1" ht="18" customHeight="1">
      <c r="A33" s="15">
        <v>26</v>
      </c>
      <c r="B33" s="22" t="s">
        <v>45</v>
      </c>
      <c r="C33" s="22">
        <f t="shared" si="8"/>
        <v>5</v>
      </c>
      <c r="D33" s="22">
        <v>0</v>
      </c>
      <c r="E33" s="22">
        <f t="shared" si="2"/>
        <v>4</v>
      </c>
      <c r="F33" s="22">
        <v>0</v>
      </c>
      <c r="G33" s="22">
        <v>4</v>
      </c>
      <c r="H33" s="22">
        <v>1</v>
      </c>
      <c r="I33" s="45">
        <f t="shared" si="3"/>
        <v>0.8</v>
      </c>
      <c r="J33" s="38">
        <f t="shared" si="4"/>
        <v>0</v>
      </c>
      <c r="K33" s="39">
        <f t="shared" si="5"/>
        <v>50.4</v>
      </c>
      <c r="L33" s="46">
        <f t="shared" si="6"/>
        <v>0.04</v>
      </c>
      <c r="M33" s="46"/>
      <c r="N33" s="41">
        <v>0</v>
      </c>
      <c r="O33" s="42">
        <f t="shared" si="7"/>
        <v>50.44</v>
      </c>
      <c r="P33" s="43">
        <v>16</v>
      </c>
    </row>
    <row r="34" spans="1:16" s="1" customFormat="1" ht="18" customHeight="1">
      <c r="A34" s="15">
        <v>27</v>
      </c>
      <c r="B34" s="22" t="s">
        <v>46</v>
      </c>
      <c r="C34" s="22">
        <f t="shared" si="8"/>
        <v>4</v>
      </c>
      <c r="D34" s="22">
        <v>0</v>
      </c>
      <c r="E34" s="22">
        <f t="shared" si="2"/>
        <v>2</v>
      </c>
      <c r="F34" s="22">
        <v>2</v>
      </c>
      <c r="G34" s="22">
        <v>0</v>
      </c>
      <c r="H34" s="22">
        <v>2</v>
      </c>
      <c r="I34" s="45">
        <f t="shared" si="3"/>
        <v>0.5</v>
      </c>
      <c r="J34" s="38">
        <f t="shared" si="4"/>
        <v>0.5</v>
      </c>
      <c r="K34" s="39">
        <f t="shared" si="5"/>
        <v>45</v>
      </c>
      <c r="L34" s="46">
        <f t="shared" si="6"/>
        <v>0.02</v>
      </c>
      <c r="M34" s="46"/>
      <c r="N34" s="41">
        <v>0</v>
      </c>
      <c r="O34" s="42">
        <f t="shared" si="7"/>
        <v>45.02</v>
      </c>
      <c r="P34" s="43">
        <v>17</v>
      </c>
    </row>
    <row r="35" spans="1:16" s="1" customFormat="1" ht="18" customHeight="1">
      <c r="A35" s="15">
        <v>28</v>
      </c>
      <c r="B35" s="16" t="s">
        <v>47</v>
      </c>
      <c r="C35" s="16">
        <f t="shared" si="8"/>
        <v>18</v>
      </c>
      <c r="D35" s="16">
        <v>0</v>
      </c>
      <c r="E35" s="22">
        <f t="shared" si="2"/>
        <v>0</v>
      </c>
      <c r="F35" s="16">
        <v>0</v>
      </c>
      <c r="G35" s="16">
        <v>0</v>
      </c>
      <c r="H35" s="16">
        <v>18</v>
      </c>
      <c r="I35" s="45">
        <f t="shared" si="3"/>
        <v>0</v>
      </c>
      <c r="J35" s="38">
        <f t="shared" si="4"/>
        <v>0</v>
      </c>
      <c r="K35" s="39">
        <f t="shared" si="5"/>
        <v>0</v>
      </c>
      <c r="L35" s="46">
        <f t="shared" si="6"/>
        <v>0</v>
      </c>
      <c r="M35" s="46"/>
      <c r="N35" s="41">
        <v>0</v>
      </c>
      <c r="O35" s="42">
        <f t="shared" si="7"/>
        <v>0</v>
      </c>
      <c r="P35" s="43">
        <v>18</v>
      </c>
    </row>
    <row r="36" spans="1:16" s="1" customFormat="1" ht="18" customHeight="1">
      <c r="A36" s="23">
        <v>29</v>
      </c>
      <c r="B36" s="24" t="s">
        <v>48</v>
      </c>
      <c r="C36" s="25">
        <f>C6+C10+C7+C9+C13+C11+SUM(C18:C35)</f>
        <v>11723</v>
      </c>
      <c r="D36" s="25">
        <v>0</v>
      </c>
      <c r="E36" s="25">
        <f>E6+E10+E7+E9+E13+E11+SUM(E18:E35)</f>
        <v>11568</v>
      </c>
      <c r="F36" s="25">
        <f>F6+F10+F7+F9+F13+F11+SUM(F18:F35)</f>
        <v>11261</v>
      </c>
      <c r="G36" s="25">
        <f>G6+G10+G7+G9+G13+G11+SUM(G18:G35)</f>
        <v>307</v>
      </c>
      <c r="H36" s="25">
        <f>H6+H10+H7+H9+H13+H11+SUM(H18:H35)</f>
        <v>155</v>
      </c>
      <c r="I36" s="49">
        <f t="shared" si="3"/>
        <v>0.9867781284654099</v>
      </c>
      <c r="J36" s="50">
        <f t="shared" si="4"/>
        <v>0.9605902925872217</v>
      </c>
      <c r="K36" s="51"/>
      <c r="L36" s="52"/>
      <c r="M36" s="52"/>
      <c r="N36" s="53"/>
      <c r="O36" s="54"/>
      <c r="P36" s="55"/>
    </row>
    <row r="37" spans="1:16" s="1" customFormat="1" ht="27" customHeight="1">
      <c r="A37" s="26" t="s">
        <v>49</v>
      </c>
      <c r="B37" s="26"/>
      <c r="C37" s="26"/>
      <c r="D37" s="26"/>
      <c r="E37" s="26"/>
      <c r="F37" s="26"/>
      <c r="G37" s="26"/>
      <c r="H37" s="26"/>
      <c r="I37" s="26"/>
      <c r="J37" s="26"/>
      <c r="K37" s="26"/>
      <c r="L37" s="26"/>
      <c r="M37" s="26"/>
      <c r="N37" s="26"/>
      <c r="O37" s="26"/>
      <c r="P37" s="26"/>
    </row>
    <row r="38" spans="1:16" s="1" customFormat="1" ht="31.5" customHeight="1">
      <c r="A38" s="26" t="s">
        <v>50</v>
      </c>
      <c r="B38" s="26"/>
      <c r="C38" s="26"/>
      <c r="D38" s="26"/>
      <c r="E38" s="26"/>
      <c r="F38" s="26"/>
      <c r="G38" s="26"/>
      <c r="H38" s="26"/>
      <c r="I38" s="26"/>
      <c r="J38" s="26"/>
      <c r="K38" s="26"/>
      <c r="L38" s="26"/>
      <c r="M38" s="26"/>
      <c r="N38" s="26"/>
      <c r="O38" s="26"/>
      <c r="P38" s="26"/>
    </row>
    <row r="39" spans="1:16" s="1" customFormat="1" ht="18.75" customHeight="1">
      <c r="A39" s="27" t="s">
        <v>51</v>
      </c>
      <c r="B39" s="27"/>
      <c r="C39" s="27"/>
      <c r="D39" s="27"/>
      <c r="E39" s="27"/>
      <c r="F39" s="27"/>
      <c r="G39" s="27"/>
      <c r="H39" s="27"/>
      <c r="I39" s="27"/>
      <c r="J39" s="27"/>
      <c r="K39" s="27"/>
      <c r="L39" s="27"/>
      <c r="M39" s="27"/>
      <c r="N39" s="27"/>
      <c r="O39" s="27"/>
      <c r="P39" s="27"/>
    </row>
    <row r="40" spans="1:16" ht="14.25" customHeight="1">
      <c r="A40" s="27" t="s">
        <v>52</v>
      </c>
      <c r="B40" s="27"/>
      <c r="C40" s="27"/>
      <c r="D40" s="27"/>
      <c r="E40" s="27"/>
      <c r="F40" s="27"/>
      <c r="G40" s="27"/>
      <c r="H40" s="27"/>
      <c r="I40" s="27"/>
      <c r="J40" s="27"/>
      <c r="K40" s="27"/>
      <c r="L40" s="27"/>
      <c r="M40" s="27"/>
      <c r="N40" s="27"/>
      <c r="O40" s="27"/>
      <c r="P40" s="27"/>
    </row>
  </sheetData>
  <sheetProtection/>
  <mergeCells count="11">
    <mergeCell ref="A1:B1"/>
    <mergeCell ref="A2:B2"/>
    <mergeCell ref="A3:P3"/>
    <mergeCell ref="A4:P4"/>
    <mergeCell ref="A16:P16"/>
    <mergeCell ref="L17:M17"/>
    <mergeCell ref="L36:M36"/>
    <mergeCell ref="A37:P37"/>
    <mergeCell ref="A38:P38"/>
    <mergeCell ref="A39:P39"/>
    <mergeCell ref="A40:P40"/>
  </mergeCells>
  <printOptions/>
  <pageMargins left="1.3777777777777778" right="0.28" top="0.31" bottom="0.35" header="0.29" footer="0.2"/>
  <pageSetup horizontalDpi="600" verticalDpi="600" orientation="landscape" paperSize="8"/>
  <drawing r:id="rId1"/>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zzy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部门得分统计</dc:title>
  <dc:subject/>
  <dc:creator>yyang</dc:creator>
  <cp:keywords/>
  <dc:description/>
  <cp:lastModifiedBy>卡索</cp:lastModifiedBy>
  <cp:lastPrinted>2020-03-10T08:39:37Z</cp:lastPrinted>
  <dcterms:created xsi:type="dcterms:W3CDTF">2011-06-01T00:51:31Z</dcterms:created>
  <dcterms:modified xsi:type="dcterms:W3CDTF">2020-07-14T08:42:01Z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2052-11.1.0.9739</vt:lpwstr>
  </property>
</Properties>
</file>