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<sst xmlns="http://schemas.openxmlformats.org/spreadsheetml/2006/main" count="18" uniqueCount="18">
  <si>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附件一</t>
  </si>
  <si>
    <t>9月份各县、区（管委会）城市管理月度考评综合
得分统计表</t>
  </si>
  <si>
    <t>序号</t>
  </si>
  <si>
    <t>部门名称</t>
  </si>
  <si>
    <t>数字化考核月度得分(占综合得分90%)</t>
  </si>
  <si>
    <t>环卫专业化考核月度得分(占综合得分10%)</t>
  </si>
  <si>
    <t>综合得分</t>
  </si>
  <si>
    <t>排名</t>
  </si>
  <si>
    <t>高新区管委会</t>
  </si>
  <si>
    <t>八公山区政府</t>
  </si>
  <si>
    <t>凤台县政府</t>
  </si>
  <si>
    <t>田家庵区政府</t>
  </si>
  <si>
    <t>开发区管委会</t>
  </si>
  <si>
    <t>大通区政府</t>
  </si>
  <si>
    <t>寿县县政府</t>
  </si>
  <si>
    <t>谢家集区政府</t>
  </si>
  <si>
    <t>毛集实验区管委会</t>
  </si>
  <si>
    <t>潘集区政府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</si>
</sst>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</numFmts>
  <fonts count="23"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8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5" fillId="0" borderId="9" applyNumberFormat="0" applyFill="0" applyAlignment="0" applyProtection="0"/>
    <xf numFmtId="0" fontId="4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78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3">
      <selection activeCell="N9" sqref="N9"/>
    </sheetView>
  </sheetViews>
  <sheetFormatPr defaultColWidth="9.00390625" defaultRowHeight="30" customHeight="1"/>
  <cols>
    <col min="1" max="1" width="4.75390625" style="0" customWidth="1"/>
    <col min="2" max="2" width="17.75390625" style="0" customWidth="1"/>
    <col min="3" max="3" width="17.125" style="2" customWidth="1"/>
    <col min="4" max="4" width="18.125" style="2" customWidth="1"/>
    <col min="5" max="5" width="14.00390625" style="3" customWidth="1"/>
    <col min="6" max="6" width="7.625" style="4" customWidth="1"/>
  </cols>
  <sheetData>
    <row r="1" spans="1:6" ht="18" customHeight="1">
      <c r="A1" s="5" t="s">
        <v>0</v>
      </c>
      <c r="B1" s="5"/>
      <c r="C1" s="5"/>
      <c r="D1" s="5"/>
      <c r="E1" s="5"/>
      <c r="F1" s="5"/>
    </row>
    <row r="2" spans="1:6" ht="60" customHeight="1">
      <c r="A2" s="6" t="s">
        <v>1</v>
      </c>
      <c r="B2" s="6"/>
      <c r="C2" s="6"/>
      <c r="D2" s="6"/>
      <c r="E2" s="6"/>
      <c r="F2" s="6"/>
    </row>
    <row r="3" spans="1:6" ht="85.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pans="1:6" ht="48" customHeight="1">
      <c r="A4" s="12">
        <v>1</v>
      </c>
      <c r="B4" s="12" t="s">
        <v>8</v>
      </c>
      <c r="C4" s="13">
        <f>97.85*0.9</f>
        <v>88.065</v>
      </c>
      <c r="D4" s="14">
        <v>9.18</v>
      </c>
      <c r="E4" s="14">
        <f>SUM(C4:D4)</f>
        <v>97.245</v>
      </c>
      <c r="F4" s="15">
        <v>1</v>
      </c>
    </row>
    <row r="5" spans="1:6" ht="48" customHeight="1">
      <c r="A5" s="12">
        <v>2</v>
      </c>
      <c r="B5" s="12" t="s">
        <v>9</v>
      </c>
      <c r="C5" s="16">
        <f>97.8*0.9</f>
        <v>88.02</v>
      </c>
      <c r="D5" s="14">
        <v>9.17</v>
      </c>
      <c r="E5" s="14">
        <f>SUM(C5:D5)</f>
        <v>97.19</v>
      </c>
      <c r="F5" s="15">
        <v>2</v>
      </c>
    </row>
    <row r="6" spans="1:6" ht="48" customHeight="1">
      <c r="A6" s="12">
        <v>3</v>
      </c>
      <c r="B6" s="12" t="s">
        <v>10</v>
      </c>
      <c r="C6" s="16">
        <f>97.1*0.9</f>
        <v>87.39</v>
      </c>
      <c r="D6" s="14">
        <f>92.95*0.1</f>
        <v>9.295</v>
      </c>
      <c r="E6" s="14">
        <f aca="true" t="shared" si="0" ref="E5:E13">SUM(C6:D6)</f>
        <v>96.685</v>
      </c>
      <c r="F6" s="15">
        <v>3</v>
      </c>
    </row>
    <row r="7" spans="1:6" ht="48" customHeight="1">
      <c r="A7" s="12">
        <v>4</v>
      </c>
      <c r="B7" s="12" t="s">
        <v>11</v>
      </c>
      <c r="C7" s="16">
        <f>96.41*0.9</f>
        <v>86.769</v>
      </c>
      <c r="D7" s="14">
        <f>87.73*0.1</f>
        <v>8.773000000000001</v>
      </c>
      <c r="E7" s="14">
        <f>SUM(C7:D7)</f>
        <v>95.542</v>
      </c>
      <c r="F7" s="15">
        <v>4</v>
      </c>
    </row>
    <row r="8" spans="1:6" ht="48" customHeight="1">
      <c r="A8" s="12">
        <v>5</v>
      </c>
      <c r="B8" s="12" t="s">
        <v>12</v>
      </c>
      <c r="C8" s="16">
        <f>96.27*0.9</f>
        <v>86.643</v>
      </c>
      <c r="D8" s="14">
        <f>87.75*0.1</f>
        <v>8.775</v>
      </c>
      <c r="E8" s="14">
        <f>SUM(C8:D8)</f>
        <v>95.418</v>
      </c>
      <c r="F8" s="15">
        <v>5</v>
      </c>
    </row>
    <row r="9" spans="1:6" ht="48" customHeight="1">
      <c r="A9" s="12">
        <v>6</v>
      </c>
      <c r="B9" s="12" t="s">
        <v>13</v>
      </c>
      <c r="C9" s="16">
        <f>96.19*0.9</f>
        <v>86.571</v>
      </c>
      <c r="D9" s="14">
        <f>88.38*0.1</f>
        <v>8.838</v>
      </c>
      <c r="E9" s="14">
        <f t="shared" si="0"/>
        <v>95.40899999999999</v>
      </c>
      <c r="F9" s="15">
        <v>6</v>
      </c>
    </row>
    <row r="10" spans="1:6" s="1" customFormat="1" ht="48" customHeight="1">
      <c r="A10" s="12">
        <v>7</v>
      </c>
      <c r="B10" s="12" t="s">
        <v>14</v>
      </c>
      <c r="C10" s="16">
        <f>95.74*0.9</f>
        <v>86.166</v>
      </c>
      <c r="D10" s="14">
        <f>92*0.1</f>
        <v>9.200000000000001</v>
      </c>
      <c r="E10" s="14">
        <f t="shared" si="0"/>
        <v>95.366</v>
      </c>
      <c r="F10" s="15">
        <v>7</v>
      </c>
    </row>
    <row r="11" spans="1:6" s="1" customFormat="1" ht="48" customHeight="1">
      <c r="A11" s="12">
        <v>8</v>
      </c>
      <c r="B11" s="12" t="s">
        <v>15</v>
      </c>
      <c r="C11" s="16">
        <f>95.61*0.9</f>
        <v>86.049</v>
      </c>
      <c r="D11" s="14">
        <f>88.96*0.1</f>
        <v>8.895999999999999</v>
      </c>
      <c r="E11" s="14">
        <f t="shared" si="0"/>
        <v>94.94500000000001</v>
      </c>
      <c r="F11" s="15">
        <v>8</v>
      </c>
    </row>
    <row r="12" spans="1:6" s="1" customFormat="1" ht="48" customHeight="1">
      <c r="A12" s="12">
        <v>9</v>
      </c>
      <c r="B12" s="12" t="s">
        <v>16</v>
      </c>
      <c r="C12" s="16">
        <f>95.56*0.9</f>
        <v>86.004</v>
      </c>
      <c r="D12" s="14">
        <f>88*0.1</f>
        <v>8.8</v>
      </c>
      <c r="E12" s="14">
        <f t="shared" si="0"/>
        <v>94.804</v>
      </c>
      <c r="F12" s="15">
        <v>9</v>
      </c>
    </row>
    <row r="13" spans="1:6" s="1" customFormat="1" ht="48" customHeight="1">
      <c r="A13" s="12">
        <v>10</v>
      </c>
      <c r="B13" s="12" t="s">
        <v>17</v>
      </c>
      <c r="C13" s="16">
        <f>94.66*0.9</f>
        <v>85.194</v>
      </c>
      <c r="D13" s="14">
        <f>87.5*0.1</f>
        <v>8.75</v>
      </c>
      <c r="E13" s="14">
        <f t="shared" si="0"/>
        <v>93.944</v>
      </c>
      <c r="F13" s="15">
        <v>10</v>
      </c>
    </row>
    <row r="14" ht="49.5" customHeight="1"/>
    <row r="15" ht="49.5" customHeight="1"/>
    <row r="16" ht="49.5" customHeight="1"/>
  </sheetData>
  <sheetProtection/>
  <mergeCells count="2">
    <mergeCell ref="A1:F1"/>
    <mergeCell ref="A2:F2"/>
  </mergeCells>
  <printOptions/>
  <pageMargins left="0.75" right="0.75" top="0.5506944444444445" bottom="0.41" header="0.9444444444444444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ying</cp:lastModifiedBy>
  <cp:lastPrinted>2020-03-11T00:47:57Z</cp:lastPrinted>
  <dcterms:created xsi:type="dcterms:W3CDTF">1996-12-17T01:32:42Z</dcterms:created>
  <dcterms:modified xsi:type="dcterms:W3CDTF">2020-10-25T09:10:43Z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